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5700" windowWidth="20730" windowHeight="84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Лист1!$26:$29</definedName>
    <definedName name="_xlnm.Print_Area" localSheetId="0">Лист1!$A$1:$BK$72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X40" i="1"/>
  <c r="AX41"/>
  <c r="AX42"/>
  <c r="AX43"/>
  <c r="AX44"/>
  <c r="AX45"/>
  <c r="Z33"/>
  <c r="Z34"/>
  <c r="Z35"/>
  <c r="Z36"/>
  <c r="Z37"/>
  <c r="Z38"/>
  <c r="Z39"/>
  <c r="AD47"/>
  <c r="AF47"/>
  <c r="AB47"/>
  <c r="J54" l="1"/>
  <c r="L52"/>
  <c r="L51"/>
  <c r="BB47"/>
  <c r="AV47"/>
  <c r="AR47"/>
  <c r="AP47"/>
  <c r="AN47"/>
  <c r="AH47"/>
  <c r="N32" l="1"/>
  <c r="Z32" s="1"/>
  <c r="L32"/>
  <c r="V32" s="1"/>
  <c r="AL41" l="1"/>
  <c r="J47"/>
  <c r="AJ40"/>
  <c r="BM40" s="1"/>
  <c r="BM33"/>
  <c r="BM34"/>
  <c r="BM35"/>
  <c r="BM36"/>
  <c r="BM38"/>
  <c r="BM39"/>
  <c r="BL37"/>
  <c r="BL41"/>
  <c r="BL42"/>
  <c r="BL43"/>
  <c r="BL44"/>
  <c r="BL45"/>
  <c r="N38"/>
  <c r="L38"/>
  <c r="AL40"/>
  <c r="V38" l="1"/>
  <c r="BL38"/>
  <c r="AT40"/>
  <c r="AL43"/>
  <c r="AJ43"/>
  <c r="BM43" s="1"/>
  <c r="AT43" l="1"/>
  <c r="AJ32"/>
  <c r="BM32" l="1"/>
  <c r="AL42"/>
  <c r="AL44"/>
  <c r="AL45"/>
  <c r="BM37"/>
  <c r="AJ41"/>
  <c r="BM41" s="1"/>
  <c r="AJ42"/>
  <c r="BM42" s="1"/>
  <c r="AJ44"/>
  <c r="BM44" s="1"/>
  <c r="AJ45"/>
  <c r="BM45" s="1"/>
  <c r="AL32"/>
  <c r="AX32" s="1"/>
  <c r="L39"/>
  <c r="BL39" s="1"/>
  <c r="N37"/>
  <c r="L35"/>
  <c r="BL35" s="1"/>
  <c r="L36"/>
  <c r="BL36" s="1"/>
  <c r="BL32"/>
  <c r="AL47" l="1"/>
  <c r="AH48" s="1"/>
  <c r="AJ47"/>
  <c r="V37"/>
  <c r="AT42"/>
  <c r="AT32"/>
  <c r="AT45"/>
  <c r="AT41"/>
  <c r="AT44"/>
  <c r="AT47" l="1"/>
  <c r="AX47"/>
  <c r="N36"/>
  <c r="N35"/>
  <c r="N33"/>
  <c r="N34"/>
  <c r="X54"/>
  <c r="V54"/>
  <c r="L54"/>
  <c r="V39"/>
  <c r="V36" l="1"/>
  <c r="V35"/>
  <c r="N47"/>
  <c r="J48" s="1"/>
  <c r="P47"/>
  <c r="R47"/>
  <c r="T47"/>
  <c r="Z47"/>
  <c r="L34" l="1"/>
  <c r="L33"/>
  <c r="BL33" s="1"/>
  <c r="V34" l="1"/>
  <c r="BL34"/>
  <c r="V33"/>
  <c r="V47" s="1"/>
  <c r="L47"/>
  <c r="BL47" s="1"/>
</calcChain>
</file>

<file path=xl/sharedStrings.xml><?xml version="1.0" encoding="utf-8"?>
<sst xmlns="http://schemas.openxmlformats.org/spreadsheetml/2006/main" count="300" uniqueCount="178">
  <si>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</si>
  <si>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</si>
  <si>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</si>
  <si>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</si>
  <si>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</si>
  <si>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</si>
  <si>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</si>
  <si>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травень</t>
  </si>
  <si>
    <t>червень</t>
  </si>
  <si>
    <t>липень</t>
  </si>
  <si>
    <t>серпень</t>
  </si>
  <si>
    <t>теор. навч.</t>
  </si>
  <si>
    <t>екз. сесія</t>
  </si>
  <si>
    <t>практика</t>
  </si>
  <si>
    <t>канікули</t>
  </si>
  <si>
    <t>разом</t>
  </si>
  <si>
    <t>ЗАТВЕРДЖЕНО</t>
  </si>
  <si>
    <t>квітень</t>
  </si>
  <si>
    <t>вик. роботи</t>
  </si>
  <si>
    <t>ДВНЗ "Ужгородський національний університет"</t>
  </si>
  <si>
    <t>ІІІ. План навчального процесу</t>
  </si>
  <si>
    <t>№ з/п</t>
  </si>
  <si>
    <t>залік</t>
  </si>
  <si>
    <t>екзамен</t>
  </si>
  <si>
    <t>форми контролю</t>
  </si>
  <si>
    <t>тижневе навантаження</t>
  </si>
  <si>
    <t>лабораторні</t>
  </si>
  <si>
    <t>лекції</t>
  </si>
  <si>
    <t>всього ауд. год.</t>
  </si>
  <si>
    <t>кредити</t>
  </si>
  <si>
    <t>в тому числі</t>
  </si>
  <si>
    <t>з них аудиторні</t>
  </si>
  <si>
    <t>курсова робота/проект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</si>
  <si>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</si>
  <si>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</si>
  <si>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</si>
  <si>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</si>
  <si>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</si>
  <si>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</si>
  <si>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 xml:space="preserve">Галузь знань: </t>
  </si>
  <si>
    <t xml:space="preserve">Кваліфікація: </t>
  </si>
  <si>
    <t>шифр кафедри</t>
  </si>
  <si>
    <t>практичні (семінар.)</t>
  </si>
  <si>
    <t>всього годин</t>
  </si>
  <si>
    <t>МІНІСТЕРСТВО ОСВІТИ І НАУКИ УКРАЇНИ</t>
  </si>
  <si>
    <t>ІV. Практика</t>
  </si>
  <si>
    <t>лекційні потоки</t>
  </si>
  <si>
    <t>самостійна робота</t>
  </si>
  <si>
    <t>індивідуальна робота</t>
  </si>
  <si>
    <t>самостійна  робота</t>
  </si>
  <si>
    <t>Середнє тижневе навантаження</t>
  </si>
  <si>
    <t>Перший проректор</t>
  </si>
  <si>
    <t>І. ГРАФІК НАВЧАЛЬНОГО ПРОЦЕСУ</t>
  </si>
  <si>
    <t>12 Інформаційні технології</t>
  </si>
  <si>
    <t>125 Кібербезпека</t>
  </si>
  <si>
    <t>магістр</t>
  </si>
  <si>
    <t>денна</t>
  </si>
  <si>
    <t xml:space="preserve">Термін навчання: </t>
  </si>
  <si>
    <t>Безпека  інформаційних і комунікаційних систем</t>
  </si>
  <si>
    <t>Методи моделювання та оптимазації процесів</t>
  </si>
  <si>
    <t>ФізФ.ТЕІБ</t>
  </si>
  <si>
    <t>Основи наукових досліджень та організація науки</t>
  </si>
  <si>
    <t>Методи побудови та аналізу криптосистем</t>
  </si>
  <si>
    <t>Технології адміністрування та експлуатація захищених інформаційно-комунікаційних систем</t>
  </si>
  <si>
    <t xml:space="preserve">Фізичний факультет </t>
  </si>
  <si>
    <t>ВР</t>
  </si>
  <si>
    <t>пв</t>
  </si>
  <si>
    <t>нп</t>
  </si>
  <si>
    <t>пп</t>
  </si>
  <si>
    <t>1д</t>
  </si>
  <si>
    <t>диф.залік</t>
  </si>
  <si>
    <t xml:space="preserve"> - теоретичне навчання</t>
  </si>
  <si>
    <t>к</t>
  </si>
  <si>
    <t>м</t>
  </si>
  <si>
    <t xml:space="preserve"> - модульний контроль</t>
  </si>
  <si>
    <t>вр</t>
  </si>
  <si>
    <t>виконання магістерської роботи</t>
  </si>
  <si>
    <t>с</t>
  </si>
  <si>
    <t xml:space="preserve"> - екзаменаційна сесія</t>
  </si>
  <si>
    <t>атестація</t>
  </si>
  <si>
    <t>- канікули</t>
  </si>
  <si>
    <t>- педагогічна практика у ВНЗ</t>
  </si>
  <si>
    <t>- науково-дослідна практика</t>
  </si>
  <si>
    <t>- переддипломна практика</t>
  </si>
  <si>
    <t>а</t>
  </si>
  <si>
    <t>Технологія організації інфраструктури відкритих ключів</t>
  </si>
  <si>
    <t>Освітня програма:</t>
  </si>
  <si>
    <t>ІІ. Зведені дані бюджету часу                  (в тижнях)</t>
  </si>
  <si>
    <t>Дидактика вищої школи</t>
  </si>
  <si>
    <t xml:space="preserve"> </t>
  </si>
  <si>
    <t xml:space="preserve">Спеціальність:                                                   </t>
  </si>
  <si>
    <t xml:space="preserve">Освітній ступінь: </t>
  </si>
  <si>
    <t xml:space="preserve">Форма навчання: </t>
  </si>
  <si>
    <t>1 рік, 4 місяці</t>
  </si>
  <si>
    <t>курс</t>
  </si>
  <si>
    <t>всі</t>
  </si>
  <si>
    <t>Разом за 1 курс</t>
  </si>
  <si>
    <t>Разом за 2 курс</t>
  </si>
  <si>
    <t>Переддипломна практика</t>
  </si>
  <si>
    <t>Атестація</t>
  </si>
  <si>
    <t xml:space="preserve">Виконання магістерської роботи </t>
  </si>
  <si>
    <t>Погоджено:</t>
  </si>
  <si>
    <t>держ. ат.</t>
  </si>
  <si>
    <t>"_____" _________ 2022 р.</t>
  </si>
  <si>
    <t>РОБОЧИЙ НАВЧАЛЬНИЙ ПЛАН НА 2022/2023 н.р.</t>
  </si>
  <si>
    <t>01.09.-02.09</t>
  </si>
  <si>
    <t>05.09.-09.09</t>
  </si>
  <si>
    <t>12.09.-16.09</t>
  </si>
  <si>
    <t>19.09.-23.09</t>
  </si>
  <si>
    <t>26.09.-30.09.</t>
  </si>
  <si>
    <t>03.10.-07.10.</t>
  </si>
  <si>
    <t>10.10.-14.10.</t>
  </si>
  <si>
    <t>17.10.-21.10.</t>
  </si>
  <si>
    <t>24.10.-28.10.</t>
  </si>
  <si>
    <t>31.10.-04.11.</t>
  </si>
  <si>
    <t>07.11.-11.11.</t>
  </si>
  <si>
    <t>14.11.-18.11.</t>
  </si>
  <si>
    <t>21.11.-25.11.</t>
  </si>
  <si>
    <t>28.11.-02.12.</t>
  </si>
  <si>
    <t>05.12.-09.12.</t>
  </si>
  <si>
    <t>12.12.-16.12.</t>
  </si>
  <si>
    <t>19.12.-23.12.</t>
  </si>
  <si>
    <t>26.12.-30.12.</t>
  </si>
  <si>
    <t>02.01.-06.01.</t>
  </si>
  <si>
    <t>09.01.-13.01.</t>
  </si>
  <si>
    <t>16.01.-20.01.</t>
  </si>
  <si>
    <t>23.01.-27.01.</t>
  </si>
  <si>
    <t>30.01.-03.02.</t>
  </si>
  <si>
    <t>06.02.-10.02.</t>
  </si>
  <si>
    <t>13.02.-17.02.</t>
  </si>
  <si>
    <t>20.02.-24.02.</t>
  </si>
  <si>
    <t>27.02.-03.03.</t>
  </si>
  <si>
    <t>06.03.-10.03.</t>
  </si>
  <si>
    <t>13.03.-17.03.</t>
  </si>
  <si>
    <t>20.03.-24.03.</t>
  </si>
  <si>
    <t>27.03.-31.03.</t>
  </si>
  <si>
    <t>3.04.-07.04.</t>
  </si>
  <si>
    <t>10.04.-14.04.</t>
  </si>
  <si>
    <t>17.04.-21.04.</t>
  </si>
  <si>
    <t>24.04.-28.04.</t>
  </si>
  <si>
    <t>01.05.-05.05.</t>
  </si>
  <si>
    <t>08.05.-12.05.</t>
  </si>
  <si>
    <t>15.05.-19.05.</t>
  </si>
  <si>
    <t>22.05.-26.05.</t>
  </si>
  <si>
    <t>29.05.-02.06.</t>
  </si>
  <si>
    <t>05.06.-09.06.</t>
  </si>
  <si>
    <t>12.06.-16.06.</t>
  </si>
  <si>
    <t>19.06.-23.06.</t>
  </si>
  <si>
    <t>26.06.-30.06.</t>
  </si>
  <si>
    <t>03.07.-07.07.</t>
  </si>
  <si>
    <t>10.07.-14.07.</t>
  </si>
  <si>
    <t>17.07.-21.07.</t>
  </si>
  <si>
    <t>24.07.-28.07.</t>
  </si>
  <si>
    <t>31.07.-04.08.</t>
  </si>
  <si>
    <t>07.08.-11.08.</t>
  </si>
  <si>
    <t>14.08.-18.08.</t>
  </si>
  <si>
    <t>21.08.-25.08.</t>
  </si>
  <si>
    <t>____________Олександр Сливка</t>
  </si>
  <si>
    <t>Заступник начальника навчальної частини       _______________________     Надія Лемак</t>
  </si>
  <si>
    <t>Практикум (ділова комунікація) з іноземної мови</t>
  </si>
  <si>
    <t>ФІФ.ІМ</t>
  </si>
  <si>
    <t>1 курс, 1 рік навчання</t>
  </si>
  <si>
    <t xml:space="preserve">2 курс, 2 рік навчання </t>
  </si>
  <si>
    <t>V.</t>
  </si>
  <si>
    <t>Робочий навчальний план схвалено на засіданні Вченої ради фізичного факультету, протокол №   від   2022 р.</t>
  </si>
  <si>
    <t>Декан фізичного факультету                                                                          Володимир Лазур</t>
  </si>
  <si>
    <t>І семестр ( 18 тижнів)</t>
  </si>
  <si>
    <t>ІІ семестр ( 17  тижнів)</t>
  </si>
  <si>
    <t>Магістр з кібербезпеки.</t>
  </si>
  <si>
    <t>Теорія розподілених інформаційних ресурсів, захист баз даних та знань</t>
  </si>
  <si>
    <t>1 сем</t>
  </si>
  <si>
    <t>2 сем</t>
  </si>
  <si>
    <t>Педагогічна практика у закладі вищої освіти</t>
  </si>
  <si>
    <t>Науково-дослідна практика</t>
  </si>
  <si>
    <t>Компексний кваліфікаційний іспит</t>
  </si>
  <si>
    <t>Захист кваліфікаційної роботи магістра</t>
  </si>
  <si>
    <t>Виявлення та попередження кіберінцидентів</t>
  </si>
  <si>
    <t>Вибіркова дисципліна із кафедрального каталогу</t>
  </si>
</sst>
</file>

<file path=xl/styles.xml><?xml version="1.0" encoding="utf-8"?>
<styleSheet xmlns="http://schemas.openxmlformats.org/spreadsheetml/2006/main">
  <numFmts count="4">
    <numFmt numFmtId="44" formatCode="_-* #,##0.00&quot;₴&quot;_-;\-* #,##0.00&quot;₴&quot;_-;_-* &quot;-&quot;??&quot;₴&quot;_-;_-@_-"/>
    <numFmt numFmtId="164" formatCode="_-* #,##0.00\ &quot;₴&quot;_-;\-* #,##0.00\ &quot;₴&quot;_-;_-* &quot;-&quot;??\ &quot;₴&quot;_-;_-@_-"/>
    <numFmt numFmtId="165" formatCode="0.0"/>
    <numFmt numFmtId="166" formatCode="#,##0_ ;\-#,##0\ "/>
  </numFmts>
  <fonts count="20">
    <font>
      <sz val="10"/>
      <name val="Arial Cyr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sz val="7"/>
      <name val="Times New Roman"/>
      <family val="1"/>
      <charset val="204"/>
    </font>
    <font>
      <sz val="10"/>
      <name val="Arial Cyr"/>
      <charset val="204"/>
    </font>
    <font>
      <sz val="7"/>
      <color theme="1"/>
      <name val="Arial Cyr"/>
      <charset val="204"/>
    </font>
    <font>
      <sz val="8"/>
      <color theme="1"/>
      <name val="Times New Roman Cyr"/>
      <charset val="204"/>
    </font>
    <font>
      <sz val="8"/>
      <name val="Times New Roman Cyr"/>
      <charset val="204"/>
    </font>
    <font>
      <sz val="10"/>
      <color rgb="FFFF0000"/>
      <name val="Arial Cyr"/>
      <charset val="204"/>
    </font>
    <font>
      <sz val="7"/>
      <color theme="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39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textRotation="90"/>
    </xf>
    <xf numFmtId="0" fontId="3" fillId="0" borderId="0" xfId="0" applyFont="1" applyAlignment="1"/>
    <xf numFmtId="0" fontId="11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49" fontId="7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9" fontId="1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1" fillId="0" borderId="0" xfId="0" applyFont="1"/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 vertical="center"/>
    </xf>
    <xf numFmtId="0" fontId="1" fillId="0" borderId="36" xfId="0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textRotation="90"/>
    </xf>
    <xf numFmtId="0" fontId="16" fillId="0" borderId="29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3" xfId="0" applyFont="1" applyFill="1" applyBorder="1"/>
    <xf numFmtId="0" fontId="0" fillId="0" borderId="52" xfId="0" applyFont="1" applyFill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6" fillId="0" borderId="51" xfId="0" applyFont="1" applyBorder="1" applyAlignment="1">
      <alignment horizontal="center" textRotation="90"/>
    </xf>
    <xf numFmtId="0" fontId="17" fillId="0" borderId="50" xfId="0" applyFont="1" applyBorder="1" applyAlignment="1">
      <alignment horizontal="center" textRotation="90"/>
    </xf>
    <xf numFmtId="0" fontId="17" fillId="0" borderId="51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2" fillId="0" borderId="46" xfId="0" applyFont="1" applyBorder="1"/>
    <xf numFmtId="0" fontId="2" fillId="0" borderId="58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19" fillId="0" borderId="39" xfId="0" applyFont="1" applyBorder="1" applyAlignment="1">
      <alignment horizont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2" fillId="2" borderId="10" xfId="0" applyFont="1" applyFill="1" applyBorder="1"/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6" xfId="0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0" fontId="1" fillId="0" borderId="21" xfId="0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0" fontId="13" fillId="0" borderId="12" xfId="0" applyFont="1" applyBorder="1"/>
    <xf numFmtId="0" fontId="0" fillId="2" borderId="5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9" xfId="0" applyFont="1" applyFill="1" applyBorder="1" applyAlignment="1">
      <alignment horizontal="center" vertical="center"/>
    </xf>
    <xf numFmtId="166" fontId="0" fillId="0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0" fillId="2" borderId="3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8" xfId="0" applyFont="1" applyFill="1" applyBorder="1"/>
    <xf numFmtId="0" fontId="0" fillId="2" borderId="6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" fontId="0" fillId="2" borderId="11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49" fontId="0" fillId="2" borderId="11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center" vertical="center"/>
    </xf>
    <xf numFmtId="0" fontId="0" fillId="2" borderId="32" xfId="0" applyNumberFormat="1" applyFont="1" applyFill="1" applyBorder="1" applyAlignment="1">
      <alignment horizontal="center" vertical="center" wrapText="1"/>
    </xf>
    <xf numFmtId="166" fontId="0" fillId="0" borderId="31" xfId="1" applyNumberFormat="1" applyFont="1" applyBorder="1" applyAlignment="1">
      <alignment horizontal="center" vertical="center"/>
    </xf>
    <xf numFmtId="166" fontId="0" fillId="0" borderId="45" xfId="1" applyNumberFormat="1" applyFont="1" applyBorder="1" applyAlignment="1">
      <alignment horizontal="center" vertical="center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32" xfId="1" applyNumberFormat="1" applyFont="1" applyBorder="1" applyAlignment="1">
      <alignment horizontal="left" vertical="center" wrapText="1"/>
    </xf>
    <xf numFmtId="164" fontId="0" fillId="0" borderId="45" xfId="1" applyNumberFormat="1" applyFont="1" applyBorder="1" applyAlignment="1">
      <alignment horizontal="left" vertical="center" wrapText="1"/>
    </xf>
    <xf numFmtId="166" fontId="0" fillId="0" borderId="24" xfId="1" applyNumberFormat="1" applyFont="1" applyBorder="1" applyAlignment="1">
      <alignment horizontal="center" vertical="center"/>
    </xf>
    <xf numFmtId="166" fontId="0" fillId="0" borderId="32" xfId="1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24" xfId="1" applyNumberFormat="1" applyFont="1" applyFill="1" applyBorder="1" applyAlignment="1">
      <alignment horizontal="center" vertical="center"/>
    </xf>
    <xf numFmtId="164" fontId="0" fillId="0" borderId="45" xfId="1" applyNumberFormat="1" applyFont="1" applyFill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64" fontId="0" fillId="0" borderId="11" xfId="1" applyNumberFormat="1" applyFont="1" applyFill="1" applyBorder="1" applyAlignment="1">
      <alignment horizontal="center" vertical="center"/>
    </xf>
    <xf numFmtId="164" fontId="0" fillId="0" borderId="31" xfId="1" applyNumberFormat="1" applyFon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21" xfId="1" applyNumberFormat="1" applyFont="1" applyFill="1" applyBorder="1" applyAlignment="1">
      <alignment horizontal="left" vertical="center" wrapText="1"/>
    </xf>
    <xf numFmtId="164" fontId="0" fillId="0" borderId="14" xfId="1" applyNumberFormat="1" applyFont="1" applyFill="1" applyBorder="1" applyAlignment="1">
      <alignment horizontal="left" vertical="center" wrapText="1"/>
    </xf>
    <xf numFmtId="164" fontId="0" fillId="0" borderId="15" xfId="1" applyNumberFormat="1" applyFont="1" applyFill="1" applyBorder="1" applyAlignment="1">
      <alignment horizontal="left" vertical="center" wrapText="1"/>
    </xf>
    <xf numFmtId="164" fontId="0" fillId="0" borderId="48" xfId="1" applyNumberFormat="1" applyFont="1" applyFill="1" applyBorder="1" applyAlignment="1">
      <alignment horizontal="left" vertical="center" wrapText="1"/>
    </xf>
    <xf numFmtId="164" fontId="0" fillId="0" borderId="12" xfId="1" applyNumberFormat="1" applyFont="1" applyFill="1" applyBorder="1" applyAlignment="1">
      <alignment horizontal="left" vertical="center" wrapText="1"/>
    </xf>
    <xf numFmtId="164" fontId="0" fillId="0" borderId="13" xfId="1" applyNumberFormat="1" applyFont="1" applyFill="1" applyBorder="1" applyAlignment="1">
      <alignment horizontal="left" vertical="center" wrapText="1"/>
    </xf>
    <xf numFmtId="166" fontId="0" fillId="0" borderId="45" xfId="1" applyNumberFormat="1" applyFont="1" applyFill="1" applyBorder="1" applyAlignment="1">
      <alignment horizontal="center" vertical="center"/>
    </xf>
    <xf numFmtId="166" fontId="0" fillId="0" borderId="40" xfId="1" applyNumberFormat="1" applyFont="1" applyFill="1" applyBorder="1" applyAlignment="1">
      <alignment horizontal="center" vertical="center"/>
    </xf>
    <xf numFmtId="166" fontId="0" fillId="0" borderId="11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24" xfId="1" applyNumberFormat="1" applyFont="1" applyBorder="1" applyAlignment="1">
      <alignment horizontal="center" vertical="center"/>
    </xf>
    <xf numFmtId="164" fontId="0" fillId="0" borderId="32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19" xfId="1" applyNumberFormat="1" applyFont="1" applyBorder="1" applyAlignment="1">
      <alignment horizontal="left" vertical="center" wrapText="1"/>
    </xf>
    <xf numFmtId="164" fontId="0" fillId="0" borderId="17" xfId="1" applyNumberFormat="1" applyFont="1" applyBorder="1" applyAlignment="1">
      <alignment horizontal="left" vertical="center" wrapText="1"/>
    </xf>
    <xf numFmtId="164" fontId="0" fillId="0" borderId="20" xfId="1" applyNumberFormat="1" applyFont="1" applyBorder="1" applyAlignment="1">
      <alignment horizontal="left" vertical="center" wrapText="1"/>
    </xf>
    <xf numFmtId="166" fontId="0" fillId="0" borderId="19" xfId="1" applyNumberFormat="1" applyFont="1" applyBorder="1" applyAlignment="1">
      <alignment horizontal="center" vertical="center"/>
    </xf>
    <xf numFmtId="166" fontId="0" fillId="0" borderId="17" xfId="1" applyNumberFormat="1" applyFont="1" applyBorder="1" applyAlignment="1">
      <alignment horizontal="center" vertical="center"/>
    </xf>
    <xf numFmtId="166" fontId="0" fillId="0" borderId="20" xfId="1" applyNumberFormat="1" applyFont="1" applyBorder="1" applyAlignment="1">
      <alignment horizontal="center" vertical="center"/>
    </xf>
    <xf numFmtId="164" fontId="0" fillId="0" borderId="19" xfId="1" applyNumberFormat="1" applyFont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0" fillId="0" borderId="61" xfId="1" applyNumberFormat="1" applyFont="1" applyBorder="1" applyAlignment="1">
      <alignment horizontal="center" vertical="center"/>
    </xf>
    <xf numFmtId="164" fontId="2" fillId="0" borderId="31" xfId="1" applyNumberFormat="1" applyFont="1" applyFill="1" applyBorder="1" applyAlignment="1">
      <alignment horizontal="center" vertical="center"/>
    </xf>
    <xf numFmtId="164" fontId="2" fillId="0" borderId="32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left" vertical="center" wrapText="1"/>
    </xf>
    <xf numFmtId="164" fontId="0" fillId="0" borderId="11" xfId="1" applyNumberFormat="1" applyFont="1" applyFill="1" applyBorder="1" applyAlignment="1">
      <alignment horizontal="left" vertical="center" wrapText="1"/>
    </xf>
    <xf numFmtId="164" fontId="0" fillId="0" borderId="40" xfId="1" applyNumberFormat="1" applyFont="1" applyFill="1" applyBorder="1" applyAlignment="1">
      <alignment horizontal="left" vertical="center" wrapText="1"/>
    </xf>
    <xf numFmtId="164" fontId="0" fillId="0" borderId="40" xfId="1" applyNumberFormat="1" applyFont="1" applyFill="1" applyBorder="1" applyAlignment="1">
      <alignment horizontal="center" vertical="center"/>
    </xf>
    <xf numFmtId="164" fontId="2" fillId="0" borderId="44" xfId="1" applyNumberFormat="1" applyFont="1" applyFill="1" applyBorder="1" applyAlignment="1">
      <alignment horizontal="center" vertical="center"/>
    </xf>
    <xf numFmtId="164" fontId="2" fillId="0" borderId="26" xfId="1" applyNumberFormat="1" applyFont="1" applyFill="1" applyBorder="1" applyAlignment="1">
      <alignment horizontal="center" vertical="center"/>
    </xf>
    <xf numFmtId="164" fontId="2" fillId="0" borderId="43" xfId="1" applyNumberFormat="1" applyFont="1" applyFill="1" applyBorder="1" applyAlignment="1">
      <alignment horizontal="center" vertical="center"/>
    </xf>
    <xf numFmtId="166" fontId="0" fillId="0" borderId="44" xfId="1" applyNumberFormat="1" applyFont="1" applyFill="1" applyBorder="1" applyAlignment="1">
      <alignment horizontal="center" vertical="center"/>
    </xf>
    <xf numFmtId="166" fontId="0" fillId="0" borderId="43" xfId="1" applyNumberFormat="1" applyFont="1" applyFill="1" applyBorder="1" applyAlignment="1">
      <alignment horizontal="center" vertical="center"/>
    </xf>
    <xf numFmtId="166" fontId="0" fillId="0" borderId="27" xfId="1" applyNumberFormat="1" applyFont="1" applyFill="1" applyBorder="1" applyAlignment="1">
      <alignment horizontal="center" vertical="center"/>
    </xf>
    <xf numFmtId="166" fontId="0" fillId="0" borderId="25" xfId="1" applyNumberFormat="1" applyFont="1" applyFill="1" applyBorder="1" applyAlignment="1">
      <alignment horizontal="center" vertical="center"/>
    </xf>
    <xf numFmtId="164" fontId="0" fillId="0" borderId="25" xfId="1" applyNumberFormat="1" applyFont="1" applyFill="1" applyBorder="1" applyAlignment="1">
      <alignment horizontal="center" vertical="center"/>
    </xf>
    <xf numFmtId="164" fontId="0" fillId="0" borderId="43" xfId="1" applyNumberFormat="1" applyFont="1" applyFill="1" applyBorder="1" applyAlignment="1">
      <alignment horizontal="center" vertical="center"/>
    </xf>
    <xf numFmtId="164" fontId="0" fillId="0" borderId="44" xfId="1" applyNumberFormat="1" applyFont="1" applyFill="1" applyBorder="1" applyAlignment="1">
      <alignment horizontal="center" vertical="center"/>
    </xf>
    <xf numFmtId="164" fontId="0" fillId="0" borderId="27" xfId="1" applyNumberFormat="1" applyFont="1" applyFill="1" applyBorder="1" applyAlignment="1">
      <alignment horizontal="center" vertical="center"/>
    </xf>
    <xf numFmtId="1" fontId="3" fillId="0" borderId="49" xfId="0" applyNumberFormat="1" applyFont="1" applyFill="1" applyBorder="1" applyAlignment="1">
      <alignment horizontal="center" vertical="center"/>
    </xf>
    <xf numFmtId="1" fontId="3" fillId="0" borderId="47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35" xfId="0" applyFont="1" applyBorder="1" applyAlignment="1">
      <alignment horizontal="center" textRotation="90"/>
    </xf>
    <xf numFmtId="0" fontId="2" fillId="0" borderId="41" xfId="0" applyFont="1" applyBorder="1" applyAlignment="1">
      <alignment horizontal="center" textRotation="90"/>
    </xf>
    <xf numFmtId="0" fontId="18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49" fontId="0" fillId="2" borderId="32" xfId="0" applyNumberFormat="1" applyFont="1" applyFill="1" applyBorder="1" applyAlignment="1">
      <alignment horizontal="center" vertical="center" wrapText="1"/>
    </xf>
    <xf numFmtId="49" fontId="0" fillId="2" borderId="40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28" xfId="0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2" fillId="0" borderId="50" xfId="0" applyFont="1" applyBorder="1" applyAlignment="1">
      <alignment horizontal="center" textRotation="90"/>
    </xf>
    <xf numFmtId="0" fontId="2" fillId="0" borderId="51" xfId="0" applyFont="1" applyBorder="1" applyAlignment="1">
      <alignment horizontal="center" textRotation="90"/>
    </xf>
    <xf numFmtId="0" fontId="2" fillId="0" borderId="52" xfId="0" applyFont="1" applyBorder="1" applyAlignment="1">
      <alignment horizontal="center" textRotation="90"/>
    </xf>
    <xf numFmtId="49" fontId="2" fillId="0" borderId="8" xfId="0" applyNumberFormat="1" applyFont="1" applyBorder="1" applyAlignment="1">
      <alignment horizontal="center" textRotation="90"/>
    </xf>
    <xf numFmtId="49" fontId="2" fillId="0" borderId="46" xfId="0" applyNumberFormat="1" applyFont="1" applyBorder="1" applyAlignment="1">
      <alignment horizontal="center" textRotation="90"/>
    </xf>
    <xf numFmtId="49" fontId="2" fillId="0" borderId="35" xfId="0" applyNumberFormat="1" applyFont="1" applyBorder="1" applyAlignment="1">
      <alignment horizontal="center" textRotation="90"/>
    </xf>
    <xf numFmtId="49" fontId="2" fillId="0" borderId="47" xfId="0" applyNumberFormat="1" applyFont="1" applyBorder="1" applyAlignment="1">
      <alignment horizontal="center" textRotation="90"/>
    </xf>
    <xf numFmtId="0" fontId="1" fillId="0" borderId="4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35" xfId="0" applyFont="1" applyBorder="1" applyAlignment="1">
      <alignment horizontal="center" textRotation="90" wrapText="1"/>
    </xf>
    <xf numFmtId="0" fontId="2" fillId="0" borderId="41" xfId="0" applyFont="1" applyBorder="1" applyAlignment="1">
      <alignment horizontal="center" textRotation="90" wrapText="1"/>
    </xf>
    <xf numFmtId="0" fontId="2" fillId="0" borderId="0" xfId="0" applyFont="1" applyBorder="1" applyAlignment="1">
      <alignment horizontal="center" textRotation="90"/>
    </xf>
    <xf numFmtId="0" fontId="2" fillId="0" borderId="42" xfId="0" applyFont="1" applyBorder="1" applyAlignment="1">
      <alignment horizontal="center" textRotation="90"/>
    </xf>
    <xf numFmtId="0" fontId="2" fillId="0" borderId="28" xfId="0" applyFont="1" applyBorder="1" applyAlignment="1">
      <alignment horizontal="center" textRotation="90"/>
    </xf>
    <xf numFmtId="49" fontId="7" fillId="0" borderId="16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36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center" vertical="center" textRotation="90"/>
    </xf>
    <xf numFmtId="0" fontId="1" fillId="0" borderId="37" xfId="0" applyFont="1" applyBorder="1" applyAlignment="1">
      <alignment horizontal="center" vertical="center" textRotation="90"/>
    </xf>
    <xf numFmtId="0" fontId="1" fillId="0" borderId="38" xfId="0" applyFont="1" applyBorder="1" applyAlignment="1">
      <alignment horizontal="center" vertical="center" textRotation="90"/>
    </xf>
    <xf numFmtId="0" fontId="1" fillId="0" borderId="49" xfId="0" applyFont="1" applyBorder="1" applyAlignment="1">
      <alignment horizontal="center" vertical="center" textRotation="90"/>
    </xf>
    <xf numFmtId="0" fontId="1" fillId="0" borderId="47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textRotation="90" wrapText="1"/>
    </xf>
    <xf numFmtId="0" fontId="2" fillId="0" borderId="42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 wrapText="1"/>
    </xf>
    <xf numFmtId="0" fontId="2" fillId="0" borderId="20" xfId="0" applyFont="1" applyBorder="1" applyAlignment="1">
      <alignment horizontal="center" textRotation="90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7" xfId="0" applyFont="1" applyBorder="1" applyAlignment="1">
      <alignment horizontal="center" textRotation="90"/>
    </xf>
    <xf numFmtId="0" fontId="2" fillId="0" borderId="38" xfId="0" applyFont="1" applyBorder="1" applyAlignment="1">
      <alignment horizontal="center" textRotation="90"/>
    </xf>
    <xf numFmtId="0" fontId="2" fillId="0" borderId="49" xfId="0" applyFont="1" applyBorder="1" applyAlignment="1">
      <alignment horizontal="center" textRotation="90"/>
    </xf>
    <xf numFmtId="0" fontId="2" fillId="0" borderId="47" xfId="0" applyFont="1" applyBorder="1" applyAlignment="1">
      <alignment horizontal="center" textRotation="90"/>
    </xf>
    <xf numFmtId="0" fontId="5" fillId="0" borderId="34" xfId="0" applyFont="1" applyBorder="1" applyAlignment="1">
      <alignment horizontal="center" vertical="center"/>
    </xf>
    <xf numFmtId="0" fontId="0" fillId="0" borderId="28" xfId="0" applyFont="1" applyBorder="1" applyAlignment="1">
      <alignment horizontal="left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48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textRotation="90"/>
    </xf>
    <xf numFmtId="0" fontId="2" fillId="0" borderId="20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left"/>
    </xf>
    <xf numFmtId="0" fontId="2" fillId="0" borderId="36" xfId="0" applyFont="1" applyBorder="1" applyAlignment="1">
      <alignment horizontal="center" textRotation="90"/>
    </xf>
    <xf numFmtId="0" fontId="2" fillId="0" borderId="34" xfId="0" applyFont="1" applyBorder="1" applyAlignment="1">
      <alignment horizontal="center" textRotation="90"/>
    </xf>
    <xf numFmtId="0" fontId="2" fillId="0" borderId="53" xfId="0" applyFont="1" applyBorder="1" applyAlignment="1">
      <alignment horizontal="center" textRotation="90"/>
    </xf>
    <xf numFmtId="0" fontId="0" fillId="2" borderId="0" xfId="0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vertical="center" wrapText="1"/>
    </xf>
    <xf numFmtId="0" fontId="0" fillId="2" borderId="31" xfId="0" applyNumberFormat="1" applyFont="1" applyFill="1" applyBorder="1" applyAlignment="1">
      <alignment horizontal="center" vertical="center"/>
    </xf>
    <xf numFmtId="49" fontId="0" fillId="2" borderId="32" xfId="0" applyNumberFormat="1" applyFont="1" applyFill="1" applyBorder="1" applyAlignment="1">
      <alignment horizontal="center" vertical="center"/>
    </xf>
    <xf numFmtId="49" fontId="0" fillId="2" borderId="57" xfId="0" applyNumberFormat="1" applyFont="1" applyFill="1" applyBorder="1" applyAlignment="1">
      <alignment horizontal="center" vertical="center" wrapText="1"/>
    </xf>
    <xf numFmtId="49" fontId="0" fillId="2" borderId="60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wrapText="1"/>
    </xf>
    <xf numFmtId="0" fontId="0" fillId="2" borderId="62" xfId="0" applyNumberFormat="1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2" borderId="62" xfId="0" applyFont="1" applyFill="1" applyBorder="1" applyAlignment="1">
      <alignment horizontal="center"/>
    </xf>
    <xf numFmtId="165" fontId="0" fillId="2" borderId="11" xfId="0" applyNumberFormat="1" applyFont="1" applyFill="1" applyBorder="1" applyAlignment="1">
      <alignment horizontal="center" vertical="center"/>
    </xf>
    <xf numFmtId="0" fontId="0" fillId="2" borderId="14" xfId="0" applyNumberFormat="1" applyFont="1" applyFill="1" applyBorder="1" applyAlignment="1">
      <alignment horizontal="center" vertical="center"/>
    </xf>
    <xf numFmtId="49" fontId="0" fillId="2" borderId="14" xfId="0" applyNumberFormat="1" applyFont="1" applyFill="1" applyBorder="1" applyAlignment="1">
      <alignment horizontal="center" vertical="center"/>
    </xf>
    <xf numFmtId="1" fontId="0" fillId="2" borderId="14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0" fillId="2" borderId="27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1" fontId="0" fillId="2" borderId="2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2" borderId="15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1" fontId="9" fillId="0" borderId="28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1" fontId="9" fillId="0" borderId="49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top" wrapText="1"/>
    </xf>
    <xf numFmtId="0" fontId="0" fillId="0" borderId="26" xfId="0" applyFont="1" applyFill="1" applyBorder="1" applyAlignment="1">
      <alignment horizontal="left" vertical="top" wrapText="1"/>
    </xf>
    <xf numFmtId="0" fontId="0" fillId="0" borderId="4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48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1" xfId="0" applyNumberForma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71"/>
  <sheetViews>
    <sheetView tabSelected="1" showWhiteSpace="0" view="pageBreakPreview" topLeftCell="A64" zoomScaleSheetLayoutView="100" workbookViewId="0">
      <selection activeCell="AN32" sqref="AN32:AO32"/>
    </sheetView>
  </sheetViews>
  <sheetFormatPr defaultColWidth="9.140625" defaultRowHeight="12.75"/>
  <cols>
    <col min="1" max="1" width="3" style="4" customWidth="1"/>
    <col min="2" max="2" width="2.42578125" style="4" customWidth="1"/>
    <col min="3" max="61" width="2.28515625" style="4" customWidth="1"/>
    <col min="62" max="16384" width="9.140625" style="4"/>
  </cols>
  <sheetData>
    <row r="1" spans="1:6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234" t="s">
        <v>44</v>
      </c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7"/>
      <c r="BB1" s="7"/>
      <c r="BC1" s="7"/>
      <c r="BD1" s="7"/>
      <c r="BE1" s="7"/>
      <c r="BF1" s="7"/>
      <c r="BG1" s="7"/>
      <c r="BH1" s="7"/>
      <c r="BI1" s="7"/>
    </row>
    <row r="2" spans="1:65" ht="21.6" customHeight="1">
      <c r="Q2" s="235" t="s">
        <v>19</v>
      </c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9"/>
      <c r="BB2" s="9" t="s">
        <v>16</v>
      </c>
      <c r="BD2" s="10"/>
      <c r="BE2" s="34"/>
      <c r="BF2" s="34"/>
      <c r="BG2" s="11"/>
      <c r="BH2" s="11"/>
      <c r="BI2" s="11"/>
      <c r="BJ2" s="11"/>
      <c r="BK2" s="11"/>
      <c r="BL2" s="12"/>
      <c r="BM2" s="12"/>
    </row>
    <row r="3" spans="1:65" ht="21.6" customHeight="1">
      <c r="Q3" s="235" t="s">
        <v>64</v>
      </c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10"/>
      <c r="BB3" s="10" t="s">
        <v>51</v>
      </c>
      <c r="BD3" s="10"/>
      <c r="BE3" s="34"/>
      <c r="BF3" s="34"/>
      <c r="BG3" s="11"/>
      <c r="BH3" s="11"/>
      <c r="BI3" s="11"/>
      <c r="BJ3" s="11"/>
      <c r="BK3" s="11"/>
      <c r="BL3" s="12"/>
      <c r="BM3" s="12"/>
    </row>
    <row r="4" spans="1:65" ht="27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10"/>
      <c r="AQ4" s="10"/>
      <c r="AR4" s="34"/>
      <c r="AS4" s="34"/>
      <c r="AT4" s="34"/>
      <c r="AU4" s="8"/>
      <c r="AV4" s="8"/>
      <c r="AW4" s="13"/>
      <c r="AX4" s="13"/>
      <c r="AY4" s="8"/>
      <c r="AZ4" s="8"/>
      <c r="BA4" s="10"/>
      <c r="BB4" s="244" t="s">
        <v>157</v>
      </c>
      <c r="BC4" s="244"/>
      <c r="BD4" s="244"/>
      <c r="BE4" s="244"/>
      <c r="BF4" s="244"/>
      <c r="BG4" s="244"/>
      <c r="BH4" s="244"/>
      <c r="BI4" s="244"/>
      <c r="BJ4" s="244"/>
      <c r="BK4" s="244"/>
      <c r="BL4" s="12"/>
      <c r="BM4" s="12"/>
    </row>
    <row r="5" spans="1:65" ht="21.6" customHeight="1">
      <c r="Q5" s="236" t="s">
        <v>104</v>
      </c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10"/>
      <c r="BB5" s="244" t="s">
        <v>103</v>
      </c>
      <c r="BC5" s="244"/>
      <c r="BD5" s="244"/>
      <c r="BE5" s="244"/>
      <c r="BF5" s="244"/>
      <c r="BG5" s="244"/>
      <c r="BH5" s="244"/>
      <c r="BI5" s="244"/>
      <c r="BJ5" s="244"/>
      <c r="BK5" s="244"/>
      <c r="BL5" s="12"/>
      <c r="BM5" s="12"/>
    </row>
    <row r="6" spans="1:65" ht="18" customHeight="1">
      <c r="A6" s="33"/>
      <c r="B6" s="246" t="s">
        <v>39</v>
      </c>
      <c r="C6" s="246"/>
      <c r="D6" s="246"/>
      <c r="E6" s="246"/>
      <c r="F6" s="246"/>
      <c r="G6" s="246"/>
      <c r="H6" s="246"/>
      <c r="I6" s="246"/>
      <c r="J6" s="246"/>
      <c r="K6" s="246" t="s">
        <v>53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5"/>
      <c r="AL6" s="5"/>
      <c r="AM6" s="5"/>
      <c r="AN6" s="5"/>
      <c r="AO6" s="5"/>
      <c r="AP6" s="9"/>
      <c r="AQ6" s="10"/>
      <c r="AR6" s="34"/>
      <c r="AS6" s="34"/>
      <c r="AT6" s="34"/>
      <c r="AU6" s="34"/>
      <c r="AV6" s="5"/>
      <c r="AW6" s="5"/>
      <c r="AX6" s="5"/>
      <c r="AY6" s="5"/>
      <c r="AZ6" s="5"/>
      <c r="BA6" s="5"/>
      <c r="BB6" s="5"/>
      <c r="BC6" s="5"/>
      <c r="BD6" s="5"/>
    </row>
    <row r="7" spans="1:65" ht="18" customHeight="1">
      <c r="A7" s="33"/>
      <c r="B7" s="246" t="s">
        <v>90</v>
      </c>
      <c r="C7" s="246"/>
      <c r="D7" s="246"/>
      <c r="E7" s="246"/>
      <c r="F7" s="246"/>
      <c r="G7" s="246"/>
      <c r="H7" s="246"/>
      <c r="I7" s="246"/>
      <c r="J7" s="246"/>
      <c r="K7" s="246" t="s">
        <v>54</v>
      </c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5"/>
      <c r="AL7" s="5"/>
      <c r="AM7" s="5"/>
      <c r="AN7" s="5"/>
      <c r="AO7" s="5"/>
      <c r="AP7" s="10"/>
      <c r="AQ7" s="10"/>
      <c r="AR7" s="34"/>
      <c r="AS7" s="34"/>
      <c r="AT7" s="34"/>
      <c r="AU7" s="34"/>
      <c r="AV7" s="5"/>
      <c r="AW7" s="5"/>
      <c r="AX7" s="5"/>
      <c r="AY7" s="5"/>
      <c r="AZ7" s="5"/>
      <c r="BA7" s="5"/>
      <c r="BB7" s="5"/>
      <c r="BC7" s="5"/>
      <c r="BD7" s="5"/>
    </row>
    <row r="8" spans="1:65" ht="25.5" customHeight="1">
      <c r="A8" s="33"/>
      <c r="B8" s="246" t="s">
        <v>86</v>
      </c>
      <c r="C8" s="246"/>
      <c r="D8" s="246"/>
      <c r="E8" s="246"/>
      <c r="F8" s="246"/>
      <c r="G8" s="246"/>
      <c r="H8" s="246"/>
      <c r="I8" s="246"/>
      <c r="J8" s="246"/>
      <c r="K8" s="247" t="s">
        <v>58</v>
      </c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5"/>
      <c r="AL8" s="5"/>
      <c r="AM8" s="5"/>
      <c r="AN8" s="5"/>
      <c r="AO8" s="5"/>
      <c r="AP8" s="10"/>
      <c r="AQ8" s="10"/>
      <c r="AR8" s="34"/>
      <c r="AS8" s="34"/>
      <c r="AT8" s="34"/>
      <c r="AU8" s="34"/>
      <c r="AV8" s="5"/>
      <c r="AW8" s="5"/>
      <c r="AX8" s="5"/>
      <c r="AY8" s="5"/>
      <c r="AZ8" s="5"/>
      <c r="BA8" s="5"/>
      <c r="BB8" s="5"/>
      <c r="BC8" s="5"/>
      <c r="BD8" s="5"/>
    </row>
    <row r="9" spans="1:65" ht="18" customHeight="1">
      <c r="A9" s="33"/>
      <c r="B9" s="246" t="s">
        <v>91</v>
      </c>
      <c r="C9" s="246"/>
      <c r="D9" s="246"/>
      <c r="E9" s="246"/>
      <c r="F9" s="246"/>
      <c r="G9" s="246"/>
      <c r="H9" s="246"/>
      <c r="I9" s="246"/>
      <c r="J9" s="246"/>
      <c r="K9" s="109" t="s">
        <v>55</v>
      </c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  <c r="AJ9" s="246"/>
      <c r="AK9" s="5"/>
      <c r="AL9" s="5"/>
      <c r="AM9" s="5"/>
      <c r="AN9" s="5"/>
      <c r="AO9" s="5"/>
      <c r="AP9" s="10"/>
      <c r="AQ9" s="10"/>
      <c r="AR9" s="34"/>
      <c r="AS9" s="34"/>
      <c r="AT9" s="34"/>
      <c r="AU9" s="34"/>
      <c r="AV9" s="5"/>
      <c r="AW9" s="5"/>
      <c r="AX9" s="5"/>
      <c r="AY9" s="5"/>
      <c r="AZ9" s="5"/>
      <c r="BA9" s="5"/>
      <c r="BB9" s="5"/>
      <c r="BC9" s="5"/>
      <c r="BD9" s="5"/>
    </row>
    <row r="10" spans="1:65" ht="29.25" customHeight="1">
      <c r="A10" s="33"/>
      <c r="B10" s="246" t="s">
        <v>40</v>
      </c>
      <c r="C10" s="246"/>
      <c r="D10" s="246"/>
      <c r="E10" s="246"/>
      <c r="F10" s="246"/>
      <c r="G10" s="246"/>
      <c r="H10" s="246"/>
      <c r="I10" s="246"/>
      <c r="J10" s="246"/>
      <c r="K10" s="317" t="s">
        <v>168</v>
      </c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  <c r="AJ10" s="318"/>
      <c r="AK10" s="5"/>
      <c r="AL10" s="5"/>
      <c r="AM10" s="5"/>
      <c r="AN10" s="5"/>
      <c r="AO10" s="5"/>
      <c r="AP10" s="10"/>
      <c r="AQ10" s="10"/>
      <c r="AR10" s="34"/>
      <c r="AS10" s="34"/>
      <c r="AT10" s="34"/>
      <c r="AU10" s="34"/>
      <c r="AV10" s="5"/>
      <c r="AW10" s="5"/>
      <c r="AX10" s="5"/>
      <c r="AY10" s="5"/>
      <c r="AZ10" s="5"/>
      <c r="BA10" s="5"/>
      <c r="BB10" s="5"/>
      <c r="BC10" s="5"/>
      <c r="BD10" s="5"/>
    </row>
    <row r="11" spans="1:65" ht="18" customHeight="1">
      <c r="A11" s="33"/>
      <c r="B11" s="246" t="s">
        <v>57</v>
      </c>
      <c r="C11" s="246"/>
      <c r="D11" s="246"/>
      <c r="E11" s="246"/>
      <c r="F11" s="246"/>
      <c r="G11" s="246"/>
      <c r="H11" s="246"/>
      <c r="I11" s="246"/>
      <c r="J11" s="246"/>
      <c r="K11" s="246" t="s">
        <v>93</v>
      </c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</row>
    <row r="12" spans="1:65" ht="18" customHeight="1" thickBot="1">
      <c r="A12" s="33"/>
      <c r="B12" s="301" t="s">
        <v>92</v>
      </c>
      <c r="C12" s="301"/>
      <c r="D12" s="301"/>
      <c r="E12" s="301"/>
      <c r="F12" s="301"/>
      <c r="G12" s="301"/>
      <c r="H12" s="301"/>
      <c r="I12" s="301"/>
      <c r="J12" s="301"/>
      <c r="K12" s="301" t="s">
        <v>56</v>
      </c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</row>
    <row r="13" spans="1:65" ht="36.75" customHeight="1" thickBot="1">
      <c r="A13" s="152" t="s">
        <v>52</v>
      </c>
      <c r="B13" s="153"/>
      <c r="C13" s="300"/>
      <c r="D13" s="300"/>
      <c r="E13" s="300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4"/>
      <c r="BC13" s="270" t="s">
        <v>87</v>
      </c>
      <c r="BD13" s="271"/>
      <c r="BE13" s="271"/>
      <c r="BF13" s="271"/>
      <c r="BG13" s="271"/>
      <c r="BH13" s="271"/>
      <c r="BI13" s="272"/>
    </row>
    <row r="14" spans="1:65" ht="12.75" customHeight="1" thickBot="1">
      <c r="A14" s="273" t="s">
        <v>94</v>
      </c>
      <c r="B14" s="274"/>
      <c r="C14" s="139" t="s">
        <v>0</v>
      </c>
      <c r="D14" s="140"/>
      <c r="E14" s="140"/>
      <c r="F14" s="140"/>
      <c r="G14" s="141"/>
      <c r="H14" s="139" t="s">
        <v>1</v>
      </c>
      <c r="I14" s="140"/>
      <c r="J14" s="140"/>
      <c r="K14" s="141"/>
      <c r="L14" s="53"/>
      <c r="M14" s="53" t="s">
        <v>2</v>
      </c>
      <c r="N14" s="54"/>
      <c r="O14" s="55"/>
      <c r="P14" s="56"/>
      <c r="Q14" s="146" t="s">
        <v>3</v>
      </c>
      <c r="R14" s="147"/>
      <c r="S14" s="147"/>
      <c r="T14" s="148"/>
      <c r="U14" s="146" t="s">
        <v>4</v>
      </c>
      <c r="V14" s="147"/>
      <c r="W14" s="147"/>
      <c r="X14" s="148"/>
      <c r="Y14" s="39"/>
      <c r="Z14" s="147" t="s">
        <v>5</v>
      </c>
      <c r="AA14" s="147"/>
      <c r="AB14" s="148"/>
      <c r="AC14" s="52"/>
      <c r="AD14" s="139" t="s">
        <v>6</v>
      </c>
      <c r="AE14" s="140"/>
      <c r="AF14" s="140"/>
      <c r="AG14" s="141"/>
      <c r="AH14" s="140" t="s">
        <v>17</v>
      </c>
      <c r="AI14" s="140"/>
      <c r="AJ14" s="140"/>
      <c r="AK14" s="141"/>
      <c r="AL14" s="146" t="s">
        <v>7</v>
      </c>
      <c r="AM14" s="147"/>
      <c r="AN14" s="147"/>
      <c r="AO14" s="148"/>
      <c r="AP14" s="38"/>
      <c r="AQ14" s="139" t="s">
        <v>8</v>
      </c>
      <c r="AR14" s="140"/>
      <c r="AS14" s="140"/>
      <c r="AT14" s="141"/>
      <c r="AU14" s="139" t="s">
        <v>9</v>
      </c>
      <c r="AV14" s="140"/>
      <c r="AW14" s="140"/>
      <c r="AX14" s="141"/>
      <c r="AY14" s="53"/>
      <c r="AZ14" s="139" t="s">
        <v>10</v>
      </c>
      <c r="BA14" s="140"/>
      <c r="BB14" s="141"/>
      <c r="BC14" s="266" t="s">
        <v>11</v>
      </c>
      <c r="BD14" s="268" t="s">
        <v>12</v>
      </c>
      <c r="BE14" s="268" t="s">
        <v>13</v>
      </c>
      <c r="BF14" s="281" t="s">
        <v>18</v>
      </c>
      <c r="BG14" s="268" t="s">
        <v>102</v>
      </c>
      <c r="BH14" s="268" t="s">
        <v>14</v>
      </c>
      <c r="BI14" s="311" t="s">
        <v>15</v>
      </c>
    </row>
    <row r="15" spans="1:65" ht="57" customHeight="1" thickBot="1">
      <c r="A15" s="275"/>
      <c r="B15" s="276"/>
      <c r="C15" s="57" t="s">
        <v>105</v>
      </c>
      <c r="D15" s="57" t="s">
        <v>106</v>
      </c>
      <c r="E15" s="57" t="s">
        <v>107</v>
      </c>
      <c r="F15" s="57" t="s">
        <v>108</v>
      </c>
      <c r="G15" s="57" t="s">
        <v>109</v>
      </c>
      <c r="H15" s="40" t="s">
        <v>110</v>
      </c>
      <c r="I15" s="40" t="s">
        <v>111</v>
      </c>
      <c r="J15" s="40" t="s">
        <v>112</v>
      </c>
      <c r="K15" s="40" t="s">
        <v>113</v>
      </c>
      <c r="L15" s="40" t="s">
        <v>114</v>
      </c>
      <c r="M15" s="57" t="s">
        <v>115</v>
      </c>
      <c r="N15" s="57" t="s">
        <v>116</v>
      </c>
      <c r="O15" s="57" t="s">
        <v>117</v>
      </c>
      <c r="P15" s="40" t="s">
        <v>118</v>
      </c>
      <c r="Q15" s="40" t="s">
        <v>119</v>
      </c>
      <c r="R15" s="40" t="s">
        <v>120</v>
      </c>
      <c r="S15" s="40" t="s">
        <v>121</v>
      </c>
      <c r="T15" s="40" t="s">
        <v>122</v>
      </c>
      <c r="U15" s="58" t="s">
        <v>123</v>
      </c>
      <c r="V15" s="58" t="s">
        <v>124</v>
      </c>
      <c r="W15" s="58" t="s">
        <v>125</v>
      </c>
      <c r="X15" s="58" t="s">
        <v>126</v>
      </c>
      <c r="Y15" s="58" t="s">
        <v>127</v>
      </c>
      <c r="Z15" s="58" t="s">
        <v>128</v>
      </c>
      <c r="AA15" s="58" t="s">
        <v>129</v>
      </c>
      <c r="AB15" s="58" t="s">
        <v>130</v>
      </c>
      <c r="AC15" s="58" t="s">
        <v>131</v>
      </c>
      <c r="AD15" s="59" t="s">
        <v>132</v>
      </c>
      <c r="AE15" s="59" t="s">
        <v>133</v>
      </c>
      <c r="AF15" s="59" t="s">
        <v>134</v>
      </c>
      <c r="AG15" s="59" t="s">
        <v>135</v>
      </c>
      <c r="AH15" s="58" t="s">
        <v>136</v>
      </c>
      <c r="AI15" s="58" t="s">
        <v>137</v>
      </c>
      <c r="AJ15" s="58" t="s">
        <v>138</v>
      </c>
      <c r="AK15" s="58" t="s">
        <v>139</v>
      </c>
      <c r="AL15" s="58" t="s">
        <v>140</v>
      </c>
      <c r="AM15" s="58" t="s">
        <v>141</v>
      </c>
      <c r="AN15" s="58" t="s">
        <v>142</v>
      </c>
      <c r="AO15" s="58" t="s">
        <v>143</v>
      </c>
      <c r="AP15" s="58" t="s">
        <v>144</v>
      </c>
      <c r="AQ15" s="58" t="s">
        <v>145</v>
      </c>
      <c r="AR15" s="58" t="s">
        <v>146</v>
      </c>
      <c r="AS15" s="58" t="s">
        <v>147</v>
      </c>
      <c r="AT15" s="58" t="s">
        <v>148</v>
      </c>
      <c r="AU15" s="58" t="s">
        <v>149</v>
      </c>
      <c r="AV15" s="58" t="s">
        <v>150</v>
      </c>
      <c r="AW15" s="58" t="s">
        <v>151</v>
      </c>
      <c r="AX15" s="58" t="s">
        <v>152</v>
      </c>
      <c r="AY15" s="58" t="s">
        <v>153</v>
      </c>
      <c r="AZ15" s="58" t="s">
        <v>154</v>
      </c>
      <c r="BA15" s="58" t="s">
        <v>155</v>
      </c>
      <c r="BB15" s="58" t="s">
        <v>156</v>
      </c>
      <c r="BC15" s="267"/>
      <c r="BD15" s="269"/>
      <c r="BE15" s="269"/>
      <c r="BF15" s="282"/>
      <c r="BG15" s="269"/>
      <c r="BH15" s="269"/>
      <c r="BI15" s="312"/>
    </row>
    <row r="16" spans="1:65" ht="12.75" customHeight="1" thickBot="1">
      <c r="A16" s="275"/>
      <c r="B16" s="276"/>
      <c r="C16" s="41">
        <v>1</v>
      </c>
      <c r="D16" s="42">
        <v>2</v>
      </c>
      <c r="E16" s="42">
        <v>3</v>
      </c>
      <c r="F16" s="42">
        <v>4</v>
      </c>
      <c r="G16" s="42">
        <v>5</v>
      </c>
      <c r="H16" s="42">
        <v>6</v>
      </c>
      <c r="I16" s="42">
        <v>7</v>
      </c>
      <c r="J16" s="42">
        <v>8</v>
      </c>
      <c r="K16" s="42">
        <v>9</v>
      </c>
      <c r="L16" s="76">
        <v>10</v>
      </c>
      <c r="M16" s="76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3">
        <v>17</v>
      </c>
      <c r="T16" s="43">
        <v>18</v>
      </c>
      <c r="U16" s="43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3">
        <v>27</v>
      </c>
      <c r="AD16" s="43">
        <v>28</v>
      </c>
      <c r="AE16" s="43">
        <v>29</v>
      </c>
      <c r="AF16" s="43">
        <v>30</v>
      </c>
      <c r="AG16" s="43">
        <v>31</v>
      </c>
      <c r="AH16" s="43">
        <v>32</v>
      </c>
      <c r="AI16" s="43">
        <v>33</v>
      </c>
      <c r="AJ16" s="43">
        <v>34</v>
      </c>
      <c r="AK16" s="43">
        <v>35</v>
      </c>
      <c r="AL16" s="43">
        <v>36</v>
      </c>
      <c r="AM16" s="43">
        <v>37</v>
      </c>
      <c r="AN16" s="43">
        <v>38</v>
      </c>
      <c r="AO16" s="43">
        <v>39</v>
      </c>
      <c r="AP16" s="43">
        <v>40</v>
      </c>
      <c r="AQ16" s="43">
        <v>41</v>
      </c>
      <c r="AR16" s="43">
        <v>42</v>
      </c>
      <c r="AS16" s="43">
        <v>43</v>
      </c>
      <c r="AT16" s="43">
        <v>44</v>
      </c>
      <c r="AU16" s="43">
        <v>45</v>
      </c>
      <c r="AV16" s="43">
        <v>46</v>
      </c>
      <c r="AW16" s="43">
        <v>47</v>
      </c>
      <c r="AX16" s="43">
        <v>48</v>
      </c>
      <c r="AY16" s="43">
        <v>49</v>
      </c>
      <c r="AZ16" s="43">
        <v>50</v>
      </c>
      <c r="BA16" s="43">
        <v>51</v>
      </c>
      <c r="BB16" s="44">
        <v>52</v>
      </c>
      <c r="BC16" s="267"/>
      <c r="BD16" s="269"/>
      <c r="BE16" s="269"/>
      <c r="BF16" s="282"/>
      <c r="BG16" s="269"/>
      <c r="BH16" s="269"/>
      <c r="BI16" s="312"/>
    </row>
    <row r="17" spans="1:65" ht="12.75" customHeight="1" thickBot="1">
      <c r="A17" s="277"/>
      <c r="B17" s="278"/>
      <c r="C17" s="45">
        <v>1</v>
      </c>
      <c r="D17" s="46">
        <v>2</v>
      </c>
      <c r="E17" s="46">
        <v>3</v>
      </c>
      <c r="F17" s="46">
        <v>4</v>
      </c>
      <c r="G17" s="46">
        <v>5</v>
      </c>
      <c r="H17" s="46">
        <v>6</v>
      </c>
      <c r="I17" s="46">
        <v>7</v>
      </c>
      <c r="J17" s="46">
        <v>8</v>
      </c>
      <c r="K17" s="46">
        <v>9</v>
      </c>
      <c r="L17" s="46">
        <v>10</v>
      </c>
      <c r="M17" s="46">
        <v>11</v>
      </c>
      <c r="N17" s="46">
        <v>12</v>
      </c>
      <c r="O17" s="46">
        <v>13</v>
      </c>
      <c r="P17" s="46">
        <v>14</v>
      </c>
      <c r="Q17" s="46">
        <v>15</v>
      </c>
      <c r="R17" s="46">
        <v>16</v>
      </c>
      <c r="S17" s="46">
        <v>17</v>
      </c>
      <c r="T17" s="46">
        <v>18</v>
      </c>
      <c r="U17" s="46"/>
      <c r="V17" s="46"/>
      <c r="W17" s="46"/>
      <c r="X17" s="46"/>
      <c r="Y17" s="46"/>
      <c r="Z17" s="46">
        <v>1</v>
      </c>
      <c r="AA17" s="46">
        <v>2</v>
      </c>
      <c r="AB17" s="46">
        <v>3</v>
      </c>
      <c r="AC17" s="46">
        <v>4</v>
      </c>
      <c r="AD17" s="46">
        <v>5</v>
      </c>
      <c r="AE17" s="46">
        <v>6</v>
      </c>
      <c r="AF17" s="46">
        <v>7</v>
      </c>
      <c r="AG17" s="46">
        <v>8</v>
      </c>
      <c r="AH17" s="46">
        <v>9</v>
      </c>
      <c r="AI17" s="46">
        <v>10</v>
      </c>
      <c r="AJ17" s="46">
        <v>11</v>
      </c>
      <c r="AK17" s="46">
        <v>12</v>
      </c>
      <c r="AL17" s="46">
        <v>13</v>
      </c>
      <c r="AM17" s="46">
        <v>14</v>
      </c>
      <c r="AN17" s="46">
        <v>15</v>
      </c>
      <c r="AO17" s="46">
        <v>16</v>
      </c>
      <c r="AP17" s="46">
        <v>17</v>
      </c>
      <c r="AR17" s="46"/>
      <c r="AT17" s="46">
        <v>1</v>
      </c>
      <c r="AU17" s="46">
        <v>2</v>
      </c>
      <c r="AV17" s="46">
        <v>3</v>
      </c>
      <c r="AW17" s="46">
        <v>4</v>
      </c>
      <c r="AX17" s="46">
        <v>5</v>
      </c>
      <c r="AY17" s="46">
        <v>6</v>
      </c>
      <c r="AZ17" s="46">
        <v>7</v>
      </c>
      <c r="BA17" s="46">
        <v>8</v>
      </c>
      <c r="BB17" s="46">
        <v>9</v>
      </c>
      <c r="BC17" s="267"/>
      <c r="BD17" s="269"/>
      <c r="BE17" s="269"/>
      <c r="BF17" s="283"/>
      <c r="BG17" s="269"/>
      <c r="BH17" s="269"/>
      <c r="BI17" s="312"/>
    </row>
    <row r="18" spans="1:65" s="26" customFormat="1" ht="13.5" customHeight="1">
      <c r="A18" s="279">
        <v>1</v>
      </c>
      <c r="B18" s="280"/>
      <c r="C18" s="86"/>
      <c r="D18" s="27"/>
      <c r="E18" s="27"/>
      <c r="F18" s="27"/>
      <c r="G18" s="27"/>
      <c r="H18" s="27"/>
      <c r="I18" s="27"/>
      <c r="J18" s="27" t="s">
        <v>73</v>
      </c>
      <c r="K18" s="27" t="s">
        <v>73</v>
      </c>
      <c r="L18" s="28"/>
      <c r="M18" s="27"/>
      <c r="N18" s="27"/>
      <c r="O18" s="27"/>
      <c r="P18" s="27"/>
      <c r="Q18" s="27"/>
      <c r="R18" s="27"/>
      <c r="S18" s="28" t="s">
        <v>73</v>
      </c>
      <c r="T18" s="28" t="s">
        <v>73</v>
      </c>
      <c r="U18" s="28" t="s">
        <v>77</v>
      </c>
      <c r="V18" s="28" t="s">
        <v>77</v>
      </c>
      <c r="W18" s="28" t="s">
        <v>77</v>
      </c>
      <c r="X18" s="28" t="s">
        <v>72</v>
      </c>
      <c r="Y18" s="28" t="s">
        <v>72</v>
      </c>
      <c r="Z18" s="27"/>
      <c r="AA18" s="27"/>
      <c r="AB18" s="27"/>
      <c r="AC18" s="27"/>
      <c r="AD18" s="77"/>
      <c r="AE18" s="77"/>
      <c r="AF18" s="77"/>
      <c r="AG18" s="77" t="s">
        <v>73</v>
      </c>
      <c r="AH18" s="77" t="s">
        <v>73</v>
      </c>
      <c r="AI18" s="77"/>
      <c r="AJ18" s="77"/>
      <c r="AK18" s="77"/>
      <c r="AL18" s="77"/>
      <c r="AM18" s="77"/>
      <c r="AN18" s="77"/>
      <c r="AO18" s="77" t="s">
        <v>73</v>
      </c>
      <c r="AP18" s="78" t="s">
        <v>73</v>
      </c>
      <c r="AQ18" s="78" t="s">
        <v>77</v>
      </c>
      <c r="AR18" s="78" t="s">
        <v>77</v>
      </c>
      <c r="AS18" s="78" t="s">
        <v>77</v>
      </c>
      <c r="AT18" s="78" t="s">
        <v>72</v>
      </c>
      <c r="AU18" s="78" t="s">
        <v>72</v>
      </c>
      <c r="AV18" s="78" t="s">
        <v>72</v>
      </c>
      <c r="AW18" s="78" t="s">
        <v>72</v>
      </c>
      <c r="AX18" s="28" t="s">
        <v>72</v>
      </c>
      <c r="AY18" s="28" t="s">
        <v>72</v>
      </c>
      <c r="AZ18" s="28" t="s">
        <v>72</v>
      </c>
      <c r="BA18" s="28" t="s">
        <v>72</v>
      </c>
      <c r="BB18" s="29" t="s">
        <v>72</v>
      </c>
      <c r="BC18" s="47">
        <v>33</v>
      </c>
      <c r="BD18" s="28">
        <v>6</v>
      </c>
      <c r="BE18" s="28"/>
      <c r="BF18" s="28"/>
      <c r="BG18" s="28"/>
      <c r="BH18" s="28">
        <v>13</v>
      </c>
      <c r="BI18" s="29">
        <v>52</v>
      </c>
    </row>
    <row r="19" spans="1:65" s="26" customFormat="1" ht="14.25" customHeight="1" thickBot="1">
      <c r="A19" s="255">
        <v>2</v>
      </c>
      <c r="B19" s="256"/>
      <c r="C19" s="87" t="s">
        <v>66</v>
      </c>
      <c r="D19" s="30" t="s">
        <v>66</v>
      </c>
      <c r="E19" s="30" t="s">
        <v>67</v>
      </c>
      <c r="F19" s="30" t="s">
        <v>67</v>
      </c>
      <c r="G19" s="30" t="s">
        <v>68</v>
      </c>
      <c r="H19" s="30" t="s">
        <v>68</v>
      </c>
      <c r="I19" s="30" t="s">
        <v>68</v>
      </c>
      <c r="J19" s="30" t="s">
        <v>65</v>
      </c>
      <c r="K19" s="30" t="s">
        <v>65</v>
      </c>
      <c r="L19" s="30" t="s">
        <v>65</v>
      </c>
      <c r="M19" s="30" t="s">
        <v>65</v>
      </c>
      <c r="N19" s="30" t="s">
        <v>65</v>
      </c>
      <c r="O19" s="30" t="s">
        <v>65</v>
      </c>
      <c r="P19" s="30" t="s">
        <v>65</v>
      </c>
      <c r="Q19" s="30" t="s">
        <v>65</v>
      </c>
      <c r="R19" s="30" t="s">
        <v>65</v>
      </c>
      <c r="S19" s="30" t="s">
        <v>84</v>
      </c>
      <c r="T19" s="30" t="s">
        <v>84</v>
      </c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30"/>
      <c r="AY19" s="30"/>
      <c r="AZ19" s="30"/>
      <c r="BA19" s="30"/>
      <c r="BB19" s="49"/>
      <c r="BC19" s="48" t="s">
        <v>89</v>
      </c>
      <c r="BD19" s="30" t="s">
        <v>89</v>
      </c>
      <c r="BE19" s="30">
        <v>7</v>
      </c>
      <c r="BF19" s="30">
        <v>8</v>
      </c>
      <c r="BG19" s="30">
        <v>2</v>
      </c>
      <c r="BH19" s="30" t="s">
        <v>89</v>
      </c>
      <c r="BI19" s="49">
        <v>17</v>
      </c>
    </row>
    <row r="20" spans="1:65" ht="17.2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BG20" s="1"/>
      <c r="BH20" s="1"/>
      <c r="BI20" s="1"/>
    </row>
    <row r="21" spans="1:65" ht="12.75" customHeight="1">
      <c r="B21" s="15"/>
      <c r="C21" s="16" t="s">
        <v>71</v>
      </c>
      <c r="D21" s="16"/>
      <c r="E21" s="17"/>
      <c r="F21" s="17"/>
      <c r="G21" s="17"/>
      <c r="H21" s="17"/>
      <c r="I21" s="17"/>
      <c r="J21" s="17"/>
      <c r="K21" s="16"/>
      <c r="L21" s="16"/>
      <c r="M21" s="16"/>
      <c r="N21" s="18" t="s">
        <v>72</v>
      </c>
      <c r="O21" s="242" t="s">
        <v>80</v>
      </c>
      <c r="P21" s="313"/>
      <c r="Q21" s="313"/>
      <c r="R21" s="313"/>
      <c r="S21" s="313"/>
      <c r="T21" s="313"/>
      <c r="U21" s="313"/>
      <c r="V21" s="313"/>
      <c r="W21" s="16"/>
      <c r="X21" s="16"/>
      <c r="Y21" s="17"/>
      <c r="Z21" s="16"/>
      <c r="AA21" s="16"/>
      <c r="AB21" s="16"/>
      <c r="AC21" s="15" t="s">
        <v>73</v>
      </c>
      <c r="AD21" s="17" t="s">
        <v>74</v>
      </c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32" t="s">
        <v>75</v>
      </c>
      <c r="AP21" s="240" t="s">
        <v>76</v>
      </c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1"/>
      <c r="BB21" s="241"/>
      <c r="BC21" s="241"/>
      <c r="BD21" s="241"/>
      <c r="BE21" s="241"/>
      <c r="BF21" s="241"/>
      <c r="BG21" s="241"/>
      <c r="BH21" s="241"/>
      <c r="BI21" s="241"/>
      <c r="BJ21" s="241"/>
    </row>
    <row r="22" spans="1:65" ht="12.75" customHeight="1">
      <c r="B22" s="15" t="s">
        <v>77</v>
      </c>
      <c r="C22" s="16" t="s">
        <v>78</v>
      </c>
      <c r="D22" s="16"/>
      <c r="E22" s="17"/>
      <c r="F22" s="17"/>
      <c r="G22" s="17"/>
      <c r="H22" s="17"/>
      <c r="I22" s="17"/>
      <c r="J22" s="17"/>
      <c r="K22" s="16"/>
      <c r="L22" s="16"/>
      <c r="M22" s="16"/>
      <c r="N22" s="25" t="s">
        <v>66</v>
      </c>
      <c r="O22" s="242" t="s">
        <v>81</v>
      </c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17"/>
      <c r="AB22" s="16"/>
      <c r="AC22" s="18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31" t="s">
        <v>84</v>
      </c>
      <c r="AP22" s="20" t="s">
        <v>79</v>
      </c>
      <c r="AQ22" s="20"/>
      <c r="AR22" s="20"/>
      <c r="AS22" s="20"/>
      <c r="AT22" s="20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I22" s="21"/>
    </row>
    <row r="23" spans="1:65" ht="12.75" customHeight="1">
      <c r="B23" s="22"/>
      <c r="C23" s="16"/>
      <c r="D23" s="16"/>
      <c r="E23" s="17"/>
      <c r="F23" s="17"/>
      <c r="G23" s="17"/>
      <c r="H23" s="17"/>
      <c r="I23" s="17"/>
      <c r="J23" s="17"/>
      <c r="K23" s="16"/>
      <c r="L23" s="16"/>
      <c r="M23" s="16"/>
      <c r="N23" s="25" t="s">
        <v>67</v>
      </c>
      <c r="O23" s="242" t="s">
        <v>82</v>
      </c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19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22"/>
      <c r="AS23" s="17"/>
      <c r="AT23" s="16"/>
      <c r="AU23" s="16"/>
      <c r="AV23" s="16"/>
      <c r="AW23" s="16"/>
      <c r="AX23" s="16"/>
      <c r="AY23" s="16"/>
      <c r="AZ23" s="16"/>
      <c r="BA23" s="16"/>
      <c r="BB23" s="23"/>
      <c r="BC23" s="23"/>
      <c r="BD23" s="23"/>
      <c r="BI23" s="21"/>
    </row>
    <row r="24" spans="1:65" ht="19.5" customHeight="1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4" t="s">
        <v>68</v>
      </c>
      <c r="O24" s="264" t="s">
        <v>83</v>
      </c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1"/>
      <c r="AM24" s="1"/>
      <c r="AN24" s="1"/>
      <c r="AO24" s="1"/>
      <c r="AP24" s="3"/>
      <c r="AQ24" s="1"/>
      <c r="AR24" s="310"/>
      <c r="AS24" s="310"/>
      <c r="AT24" s="310"/>
      <c r="AU24" s="310"/>
      <c r="AV24" s="310"/>
      <c r="AW24" s="310"/>
      <c r="AX24" s="310"/>
      <c r="AY24" s="310"/>
      <c r="AZ24" s="310"/>
      <c r="BA24" s="310"/>
      <c r="BB24" s="310"/>
      <c r="BC24" s="310"/>
      <c r="BD24" s="310"/>
      <c r="BE24" s="310"/>
      <c r="BF24" s="310"/>
      <c r="BG24" s="310"/>
      <c r="BH24" s="310"/>
      <c r="BI24" s="310"/>
    </row>
    <row r="25" spans="1:65" ht="21" customHeight="1" thickBot="1">
      <c r="A25" s="245" t="s">
        <v>20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</row>
    <row r="26" spans="1:65" ht="12.75" customHeight="1" thickBot="1">
      <c r="A26" s="305" t="s">
        <v>21</v>
      </c>
      <c r="B26" s="288" t="s">
        <v>33</v>
      </c>
      <c r="C26" s="289"/>
      <c r="D26" s="289"/>
      <c r="E26" s="289"/>
      <c r="F26" s="289"/>
      <c r="G26" s="289"/>
      <c r="H26" s="289"/>
      <c r="I26" s="289"/>
      <c r="J26" s="363" t="s">
        <v>166</v>
      </c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4"/>
      <c r="AG26" s="365"/>
      <c r="AH26" s="363" t="s">
        <v>167</v>
      </c>
      <c r="AI26" s="364"/>
      <c r="AJ26" s="364"/>
      <c r="AK26" s="364"/>
      <c r="AL26" s="364"/>
      <c r="AM26" s="364"/>
      <c r="AN26" s="364"/>
      <c r="AO26" s="364"/>
      <c r="AP26" s="364"/>
      <c r="AQ26" s="364"/>
      <c r="AR26" s="364"/>
      <c r="AS26" s="364"/>
      <c r="AT26" s="364"/>
      <c r="AU26" s="364"/>
      <c r="AV26" s="364"/>
      <c r="AW26" s="364"/>
      <c r="AX26" s="364"/>
      <c r="AY26" s="364"/>
      <c r="AZ26" s="364"/>
      <c r="BA26" s="364"/>
      <c r="BB26" s="364"/>
      <c r="BC26" s="364"/>
      <c r="BD26" s="364"/>
      <c r="BE26" s="365"/>
      <c r="BF26" s="314" t="s">
        <v>41</v>
      </c>
      <c r="BG26" s="315"/>
      <c r="BH26" s="315"/>
      <c r="BI26" s="316"/>
      <c r="BJ26" s="248" t="s">
        <v>46</v>
      </c>
      <c r="BK26" s="6"/>
    </row>
    <row r="27" spans="1:65" ht="12.75" customHeight="1">
      <c r="A27" s="306"/>
      <c r="B27" s="290"/>
      <c r="C27" s="291"/>
      <c r="D27" s="291"/>
      <c r="E27" s="291"/>
      <c r="F27" s="291"/>
      <c r="G27" s="291"/>
      <c r="H27" s="291"/>
      <c r="I27" s="291"/>
      <c r="J27" s="296" t="s">
        <v>29</v>
      </c>
      <c r="K27" s="297"/>
      <c r="L27" s="261" t="s">
        <v>43</v>
      </c>
      <c r="M27" s="262"/>
      <c r="N27" s="302" t="s">
        <v>31</v>
      </c>
      <c r="O27" s="303"/>
      <c r="P27" s="303"/>
      <c r="Q27" s="303"/>
      <c r="R27" s="303"/>
      <c r="S27" s="303"/>
      <c r="T27" s="303"/>
      <c r="U27" s="357"/>
      <c r="V27" s="284" t="s">
        <v>47</v>
      </c>
      <c r="W27" s="285"/>
      <c r="X27" s="284" t="s">
        <v>48</v>
      </c>
      <c r="Y27" s="285"/>
      <c r="Z27" s="284" t="s">
        <v>25</v>
      </c>
      <c r="AA27" s="285"/>
      <c r="AB27" s="302" t="s">
        <v>24</v>
      </c>
      <c r="AC27" s="303"/>
      <c r="AD27" s="303"/>
      <c r="AE27" s="303"/>
      <c r="AF27" s="303"/>
      <c r="AG27" s="304"/>
      <c r="AH27" s="296" t="s">
        <v>29</v>
      </c>
      <c r="AI27" s="297"/>
      <c r="AJ27" s="261" t="s">
        <v>43</v>
      </c>
      <c r="AK27" s="262"/>
      <c r="AL27" s="302" t="s">
        <v>31</v>
      </c>
      <c r="AM27" s="303"/>
      <c r="AN27" s="303"/>
      <c r="AO27" s="303"/>
      <c r="AP27" s="303"/>
      <c r="AQ27" s="303"/>
      <c r="AR27" s="303"/>
      <c r="AS27" s="357"/>
      <c r="AT27" s="284" t="s">
        <v>49</v>
      </c>
      <c r="AU27" s="285"/>
      <c r="AV27" s="284" t="s">
        <v>48</v>
      </c>
      <c r="AW27" s="285"/>
      <c r="AX27" s="284" t="s">
        <v>25</v>
      </c>
      <c r="AY27" s="285"/>
      <c r="AZ27" s="302" t="s">
        <v>24</v>
      </c>
      <c r="BA27" s="303"/>
      <c r="BB27" s="303"/>
      <c r="BC27" s="303"/>
      <c r="BD27" s="303"/>
      <c r="BE27" s="304"/>
      <c r="BF27" s="296"/>
      <c r="BG27" s="261"/>
      <c r="BH27" s="261"/>
      <c r="BI27" s="297"/>
      <c r="BJ27" s="249"/>
      <c r="BK27" s="6"/>
    </row>
    <row r="28" spans="1:65" ht="12.75" customHeight="1">
      <c r="A28" s="306"/>
      <c r="B28" s="290"/>
      <c r="C28" s="291"/>
      <c r="D28" s="291"/>
      <c r="E28" s="291"/>
      <c r="F28" s="291"/>
      <c r="G28" s="291"/>
      <c r="H28" s="291"/>
      <c r="I28" s="291"/>
      <c r="J28" s="296"/>
      <c r="K28" s="297"/>
      <c r="L28" s="261"/>
      <c r="M28" s="262"/>
      <c r="N28" s="216" t="s">
        <v>28</v>
      </c>
      <c r="O28" s="217"/>
      <c r="P28" s="294" t="s">
        <v>30</v>
      </c>
      <c r="Q28" s="295"/>
      <c r="R28" s="295"/>
      <c r="S28" s="295"/>
      <c r="T28" s="295"/>
      <c r="U28" s="295"/>
      <c r="V28" s="284"/>
      <c r="W28" s="285"/>
      <c r="X28" s="284"/>
      <c r="Y28" s="285"/>
      <c r="Z28" s="284"/>
      <c r="AA28" s="285"/>
      <c r="AB28" s="257" t="s">
        <v>32</v>
      </c>
      <c r="AC28" s="258"/>
      <c r="AD28" s="216" t="s">
        <v>23</v>
      </c>
      <c r="AE28" s="217"/>
      <c r="AF28" s="251" t="s">
        <v>22</v>
      </c>
      <c r="AG28" s="252"/>
      <c r="AH28" s="296"/>
      <c r="AI28" s="297"/>
      <c r="AJ28" s="261"/>
      <c r="AK28" s="262"/>
      <c r="AL28" s="216" t="s">
        <v>28</v>
      </c>
      <c r="AM28" s="217"/>
      <c r="AN28" s="294" t="s">
        <v>30</v>
      </c>
      <c r="AO28" s="295"/>
      <c r="AP28" s="295"/>
      <c r="AQ28" s="295"/>
      <c r="AR28" s="295"/>
      <c r="AS28" s="295"/>
      <c r="AT28" s="284"/>
      <c r="AU28" s="285"/>
      <c r="AV28" s="284"/>
      <c r="AW28" s="285"/>
      <c r="AX28" s="284"/>
      <c r="AY28" s="285"/>
      <c r="AZ28" s="257" t="s">
        <v>32</v>
      </c>
      <c r="BA28" s="258"/>
      <c r="BB28" s="216" t="s">
        <v>23</v>
      </c>
      <c r="BC28" s="217"/>
      <c r="BD28" s="251" t="s">
        <v>22</v>
      </c>
      <c r="BE28" s="252"/>
      <c r="BF28" s="296"/>
      <c r="BG28" s="261"/>
      <c r="BH28" s="261"/>
      <c r="BI28" s="297"/>
      <c r="BJ28" s="249"/>
      <c r="BK28" s="6"/>
    </row>
    <row r="29" spans="1:65" ht="51" customHeight="1" thickBot="1">
      <c r="A29" s="307"/>
      <c r="B29" s="292"/>
      <c r="C29" s="293"/>
      <c r="D29" s="293"/>
      <c r="E29" s="293"/>
      <c r="F29" s="293"/>
      <c r="G29" s="293"/>
      <c r="H29" s="293"/>
      <c r="I29" s="293"/>
      <c r="J29" s="298"/>
      <c r="K29" s="299"/>
      <c r="L29" s="263"/>
      <c r="M29" s="219"/>
      <c r="N29" s="218"/>
      <c r="O29" s="219"/>
      <c r="P29" s="308" t="s">
        <v>27</v>
      </c>
      <c r="Q29" s="309"/>
      <c r="R29" s="286" t="s">
        <v>42</v>
      </c>
      <c r="S29" s="287"/>
      <c r="T29" s="308" t="s">
        <v>26</v>
      </c>
      <c r="U29" s="309"/>
      <c r="V29" s="259"/>
      <c r="W29" s="260"/>
      <c r="X29" s="259"/>
      <c r="Y29" s="260"/>
      <c r="Z29" s="259"/>
      <c r="AA29" s="260"/>
      <c r="AB29" s="259"/>
      <c r="AC29" s="260"/>
      <c r="AD29" s="218"/>
      <c r="AE29" s="219"/>
      <c r="AF29" s="253"/>
      <c r="AG29" s="254"/>
      <c r="AH29" s="298"/>
      <c r="AI29" s="299"/>
      <c r="AJ29" s="263"/>
      <c r="AK29" s="219"/>
      <c r="AL29" s="218"/>
      <c r="AM29" s="219"/>
      <c r="AN29" s="308" t="s">
        <v>27</v>
      </c>
      <c r="AO29" s="309"/>
      <c r="AP29" s="286" t="s">
        <v>42</v>
      </c>
      <c r="AQ29" s="287"/>
      <c r="AR29" s="308" t="s">
        <v>26</v>
      </c>
      <c r="AS29" s="309"/>
      <c r="AT29" s="259"/>
      <c r="AU29" s="260"/>
      <c r="AV29" s="259"/>
      <c r="AW29" s="260"/>
      <c r="AX29" s="259"/>
      <c r="AY29" s="260"/>
      <c r="AZ29" s="259"/>
      <c r="BA29" s="260"/>
      <c r="BB29" s="218"/>
      <c r="BC29" s="219"/>
      <c r="BD29" s="253"/>
      <c r="BE29" s="254"/>
      <c r="BF29" s="298"/>
      <c r="BG29" s="263"/>
      <c r="BH29" s="263"/>
      <c r="BI29" s="299"/>
      <c r="BJ29" s="250"/>
      <c r="BK29" s="6"/>
      <c r="BL29" t="s">
        <v>170</v>
      </c>
      <c r="BM29" t="s">
        <v>171</v>
      </c>
    </row>
    <row r="30" spans="1:65" ht="3.75" hidden="1" customHeight="1" thickBot="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8"/>
    </row>
    <row r="31" spans="1:65" ht="22.5" customHeight="1" thickBot="1">
      <c r="A31" s="135" t="s">
        <v>161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6"/>
      <c r="AI31" s="136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6"/>
      <c r="BG31" s="136"/>
      <c r="BH31" s="136"/>
      <c r="BI31" s="136"/>
      <c r="BJ31" s="138"/>
    </row>
    <row r="32" spans="1:65" s="80" customFormat="1" ht="42" customHeight="1">
      <c r="A32" s="92">
        <v>1</v>
      </c>
      <c r="B32" s="380" t="s">
        <v>59</v>
      </c>
      <c r="C32" s="381"/>
      <c r="D32" s="381"/>
      <c r="E32" s="381"/>
      <c r="F32" s="381"/>
      <c r="G32" s="381"/>
      <c r="H32" s="381"/>
      <c r="I32" s="382"/>
      <c r="J32" s="360">
        <v>5</v>
      </c>
      <c r="K32" s="361"/>
      <c r="L32" s="362">
        <f>MMULT(J32,30)</f>
        <v>150</v>
      </c>
      <c r="M32" s="356"/>
      <c r="N32" s="356">
        <f>P32+R32+T32</f>
        <v>48</v>
      </c>
      <c r="O32" s="355"/>
      <c r="P32" s="215">
        <v>36</v>
      </c>
      <c r="Q32" s="215"/>
      <c r="R32" s="356"/>
      <c r="S32" s="356"/>
      <c r="T32" s="354">
        <v>12</v>
      </c>
      <c r="U32" s="355"/>
      <c r="V32" s="356">
        <f>L32-N32-X32</f>
        <v>72</v>
      </c>
      <c r="W32" s="215"/>
      <c r="X32" s="215">
        <v>30</v>
      </c>
      <c r="Y32" s="215"/>
      <c r="Z32" s="356">
        <f t="shared" ref="Z32" si="0">N32/18</f>
        <v>2.6666666666666665</v>
      </c>
      <c r="AA32" s="356"/>
      <c r="AB32" s="215">
        <v>1</v>
      </c>
      <c r="AC32" s="215"/>
      <c r="AD32" s="215"/>
      <c r="AE32" s="215"/>
      <c r="AF32" s="215">
        <v>1</v>
      </c>
      <c r="AG32" s="366"/>
      <c r="AH32" s="358">
        <v>4.5</v>
      </c>
      <c r="AI32" s="359"/>
      <c r="AJ32" s="228">
        <f>AH32*30</f>
        <v>135</v>
      </c>
      <c r="AK32" s="215"/>
      <c r="AL32" s="215">
        <f>AN32+AP32+AR32</f>
        <v>54</v>
      </c>
      <c r="AM32" s="215"/>
      <c r="AN32" s="215">
        <v>36</v>
      </c>
      <c r="AO32" s="215"/>
      <c r="AP32" s="215"/>
      <c r="AQ32" s="215"/>
      <c r="AR32" s="215">
        <v>18</v>
      </c>
      <c r="AS32" s="215"/>
      <c r="AT32" s="215">
        <f>AJ32-AL32</f>
        <v>81</v>
      </c>
      <c r="AU32" s="215"/>
      <c r="AV32" s="215"/>
      <c r="AW32" s="215"/>
      <c r="AX32" s="356">
        <f>AL32/16</f>
        <v>3.375</v>
      </c>
      <c r="AY32" s="356"/>
      <c r="AZ32" s="215"/>
      <c r="BA32" s="215"/>
      <c r="BB32" s="215">
        <v>1</v>
      </c>
      <c r="BC32" s="215"/>
      <c r="BD32" s="215"/>
      <c r="BE32" s="366"/>
      <c r="BF32" s="237" t="s">
        <v>60</v>
      </c>
      <c r="BG32" s="238"/>
      <c r="BH32" s="238"/>
      <c r="BI32" s="239"/>
      <c r="BJ32" s="79"/>
      <c r="BL32" s="91">
        <f>L32*0.4</f>
        <v>60</v>
      </c>
      <c r="BM32" s="91">
        <f>AJ32*0.4</f>
        <v>54</v>
      </c>
    </row>
    <row r="33" spans="1:65" s="80" customFormat="1" ht="43.5" customHeight="1">
      <c r="A33" s="90">
        <v>2</v>
      </c>
      <c r="B33" s="340" t="s">
        <v>61</v>
      </c>
      <c r="C33" s="332"/>
      <c r="D33" s="332"/>
      <c r="E33" s="332"/>
      <c r="F33" s="332"/>
      <c r="G33" s="332"/>
      <c r="H33" s="332"/>
      <c r="I33" s="332"/>
      <c r="J33" s="319">
        <v>3</v>
      </c>
      <c r="K33" s="320"/>
      <c r="L33" s="229">
        <f>MMULT(J33,30)</f>
        <v>90</v>
      </c>
      <c r="M33" s="111"/>
      <c r="N33" s="111">
        <f t="shared" ref="N33:N34" si="1">P33+R33+T33</f>
        <v>36</v>
      </c>
      <c r="O33" s="113"/>
      <c r="P33" s="114">
        <v>18</v>
      </c>
      <c r="Q33" s="114"/>
      <c r="R33" s="114">
        <v>18</v>
      </c>
      <c r="S33" s="113"/>
      <c r="T33" s="113"/>
      <c r="U33" s="113"/>
      <c r="V33" s="111">
        <f>L33-N33</f>
        <v>54</v>
      </c>
      <c r="W33" s="112"/>
      <c r="X33" s="112"/>
      <c r="Y33" s="112"/>
      <c r="Z33" s="111">
        <f t="shared" ref="Z33:Z39" si="2">N33/18</f>
        <v>2</v>
      </c>
      <c r="AA33" s="111"/>
      <c r="AB33" s="112"/>
      <c r="AC33" s="112"/>
      <c r="AD33" s="112">
        <v>1</v>
      </c>
      <c r="AE33" s="112"/>
      <c r="AF33" s="112"/>
      <c r="AG33" s="115"/>
      <c r="AH33" s="232"/>
      <c r="AI33" s="233"/>
      <c r="AJ33" s="223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1"/>
      <c r="AY33" s="111"/>
      <c r="AZ33" s="112"/>
      <c r="BA33" s="112"/>
      <c r="BB33" s="112"/>
      <c r="BC33" s="112"/>
      <c r="BD33" s="112"/>
      <c r="BE33" s="115"/>
      <c r="BF33" s="321" t="s">
        <v>60</v>
      </c>
      <c r="BG33" s="322"/>
      <c r="BH33" s="322"/>
      <c r="BI33" s="323"/>
      <c r="BJ33" s="82" t="s">
        <v>95</v>
      </c>
      <c r="BL33" s="91">
        <f t="shared" ref="BL33:BL47" si="3">L33*0.4</f>
        <v>36</v>
      </c>
      <c r="BM33" s="91">
        <f t="shared" ref="BM33:BM45" si="4">AJ33*0.4</f>
        <v>0</v>
      </c>
    </row>
    <row r="34" spans="1:65" s="80" customFormat="1" ht="47.25" customHeight="1" thickBot="1">
      <c r="A34" s="90">
        <v>3</v>
      </c>
      <c r="B34" s="331" t="s">
        <v>176</v>
      </c>
      <c r="C34" s="332"/>
      <c r="D34" s="332"/>
      <c r="E34" s="332"/>
      <c r="F34" s="332"/>
      <c r="G34" s="332"/>
      <c r="H34" s="332"/>
      <c r="I34" s="332"/>
      <c r="J34" s="319">
        <v>3.5</v>
      </c>
      <c r="K34" s="320"/>
      <c r="L34" s="229">
        <f>MMULT(J34,30)</f>
        <v>105</v>
      </c>
      <c r="M34" s="111"/>
      <c r="N34" s="111">
        <f t="shared" si="1"/>
        <v>42</v>
      </c>
      <c r="O34" s="113"/>
      <c r="P34" s="114">
        <v>18</v>
      </c>
      <c r="Q34" s="114"/>
      <c r="R34" s="114">
        <v>24</v>
      </c>
      <c r="S34" s="113"/>
      <c r="T34" s="113"/>
      <c r="U34" s="113"/>
      <c r="V34" s="111">
        <f t="shared" ref="V34" si="5">L34-N34</f>
        <v>63</v>
      </c>
      <c r="W34" s="112"/>
      <c r="X34" s="112"/>
      <c r="Y34" s="112"/>
      <c r="Z34" s="111">
        <f t="shared" si="2"/>
        <v>2.3333333333333335</v>
      </c>
      <c r="AA34" s="111"/>
      <c r="AB34" s="112"/>
      <c r="AC34" s="112"/>
      <c r="AD34" s="112">
        <v>1</v>
      </c>
      <c r="AE34" s="112"/>
      <c r="AF34" s="112"/>
      <c r="AG34" s="115"/>
      <c r="AH34" s="232"/>
      <c r="AI34" s="233"/>
      <c r="AJ34" s="223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1"/>
      <c r="AY34" s="111"/>
      <c r="AZ34" s="112"/>
      <c r="BA34" s="112"/>
      <c r="BB34" s="112"/>
      <c r="BC34" s="112"/>
      <c r="BD34" s="112"/>
      <c r="BE34" s="115"/>
      <c r="BF34" s="321" t="s">
        <v>60</v>
      </c>
      <c r="BG34" s="322"/>
      <c r="BH34" s="322"/>
      <c r="BI34" s="323"/>
      <c r="BJ34" s="83"/>
      <c r="BL34" s="91">
        <f t="shared" si="3"/>
        <v>42</v>
      </c>
      <c r="BM34" s="91">
        <f t="shared" si="4"/>
        <v>0</v>
      </c>
    </row>
    <row r="35" spans="1:65" s="80" customFormat="1" ht="55.5" customHeight="1" thickBot="1">
      <c r="A35" s="95">
        <v>4</v>
      </c>
      <c r="B35" s="331" t="s">
        <v>177</v>
      </c>
      <c r="C35" s="332"/>
      <c r="D35" s="332"/>
      <c r="E35" s="332"/>
      <c r="F35" s="332"/>
      <c r="G35" s="332"/>
      <c r="H35" s="332"/>
      <c r="I35" s="333"/>
      <c r="J35" s="319">
        <v>4</v>
      </c>
      <c r="K35" s="320"/>
      <c r="L35" s="229">
        <f t="shared" ref="L35:L36" si="6">MMULT(J35,30)</f>
        <v>120</v>
      </c>
      <c r="M35" s="111"/>
      <c r="N35" s="111">
        <f t="shared" ref="N35" si="7">P35+R35+T35</f>
        <v>42</v>
      </c>
      <c r="O35" s="113"/>
      <c r="P35" s="114">
        <v>18</v>
      </c>
      <c r="Q35" s="114"/>
      <c r="R35" s="113"/>
      <c r="S35" s="113"/>
      <c r="T35" s="114">
        <v>24</v>
      </c>
      <c r="U35" s="113"/>
      <c r="V35" s="111">
        <f>L35-N35-X35</f>
        <v>78</v>
      </c>
      <c r="W35" s="112"/>
      <c r="X35" s="112"/>
      <c r="Y35" s="112"/>
      <c r="Z35" s="111">
        <f t="shared" si="2"/>
        <v>2.3333333333333335</v>
      </c>
      <c r="AA35" s="111"/>
      <c r="AB35" s="112"/>
      <c r="AC35" s="112"/>
      <c r="AD35" s="112"/>
      <c r="AE35" s="112"/>
      <c r="AF35" s="112">
        <v>1</v>
      </c>
      <c r="AG35" s="115"/>
      <c r="AH35" s="230"/>
      <c r="AI35" s="231"/>
      <c r="AJ35" s="223"/>
      <c r="AK35" s="112"/>
      <c r="AL35" s="220"/>
      <c r="AM35" s="220"/>
      <c r="AN35" s="220"/>
      <c r="AO35" s="220"/>
      <c r="AP35" s="220"/>
      <c r="AQ35" s="220"/>
      <c r="AR35" s="220"/>
      <c r="AS35" s="220"/>
      <c r="AT35" s="112"/>
      <c r="AU35" s="112"/>
      <c r="AV35" s="220"/>
      <c r="AW35" s="220"/>
      <c r="AX35" s="111"/>
      <c r="AY35" s="111"/>
      <c r="AZ35" s="220"/>
      <c r="BA35" s="220"/>
      <c r="BB35" s="220"/>
      <c r="BC35" s="220"/>
      <c r="BD35" s="112"/>
      <c r="BE35" s="115"/>
      <c r="BF35" s="321" t="s">
        <v>60</v>
      </c>
      <c r="BG35" s="322"/>
      <c r="BH35" s="322"/>
      <c r="BI35" s="323"/>
      <c r="BJ35" s="84"/>
      <c r="BL35" s="91">
        <f t="shared" si="3"/>
        <v>48</v>
      </c>
      <c r="BM35" s="91">
        <f t="shared" si="4"/>
        <v>0</v>
      </c>
    </row>
    <row r="36" spans="1:65" s="80" customFormat="1" ht="59.25" customHeight="1">
      <c r="A36" s="95">
        <v>5</v>
      </c>
      <c r="B36" s="331" t="s">
        <v>177</v>
      </c>
      <c r="C36" s="332"/>
      <c r="D36" s="332"/>
      <c r="E36" s="332"/>
      <c r="F36" s="332"/>
      <c r="G36" s="332"/>
      <c r="H36" s="332"/>
      <c r="I36" s="333"/>
      <c r="J36" s="319">
        <v>4</v>
      </c>
      <c r="K36" s="320"/>
      <c r="L36" s="229">
        <f t="shared" si="6"/>
        <v>120</v>
      </c>
      <c r="M36" s="111"/>
      <c r="N36" s="111">
        <f t="shared" ref="N36" si="8">P36+R36+T36</f>
        <v>42</v>
      </c>
      <c r="O36" s="113"/>
      <c r="P36" s="114">
        <v>18</v>
      </c>
      <c r="Q36" s="114"/>
      <c r="R36" s="114"/>
      <c r="S36" s="114"/>
      <c r="T36" s="114">
        <v>24</v>
      </c>
      <c r="U36" s="113"/>
      <c r="V36" s="111">
        <f>L36-N36-X36</f>
        <v>78</v>
      </c>
      <c r="W36" s="112"/>
      <c r="X36" s="112"/>
      <c r="Y36" s="112"/>
      <c r="Z36" s="111">
        <f t="shared" si="2"/>
        <v>2.3333333333333335</v>
      </c>
      <c r="AA36" s="111"/>
      <c r="AB36" s="112"/>
      <c r="AC36" s="112"/>
      <c r="AD36" s="112"/>
      <c r="AE36" s="112"/>
      <c r="AF36" s="112">
        <v>1</v>
      </c>
      <c r="AG36" s="115"/>
      <c r="AH36" s="230"/>
      <c r="AI36" s="231"/>
      <c r="AJ36" s="223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1"/>
      <c r="AY36" s="111"/>
      <c r="AZ36" s="112"/>
      <c r="BA36" s="112"/>
      <c r="BB36" s="112"/>
      <c r="BC36" s="112"/>
      <c r="BD36" s="112"/>
      <c r="BE36" s="115"/>
      <c r="BF36" s="321" t="s">
        <v>60</v>
      </c>
      <c r="BG36" s="322"/>
      <c r="BH36" s="322"/>
      <c r="BI36" s="323"/>
      <c r="BJ36" s="79"/>
      <c r="BL36" s="91">
        <f t="shared" si="3"/>
        <v>48</v>
      </c>
      <c r="BM36" s="91">
        <f t="shared" si="4"/>
        <v>0</v>
      </c>
    </row>
    <row r="37" spans="1:65" s="80" customFormat="1" ht="63" customHeight="1">
      <c r="A37" s="90">
        <v>6</v>
      </c>
      <c r="B37" s="340" t="s">
        <v>85</v>
      </c>
      <c r="C37" s="332"/>
      <c r="D37" s="332"/>
      <c r="E37" s="332"/>
      <c r="F37" s="332"/>
      <c r="G37" s="332"/>
      <c r="H37" s="332"/>
      <c r="I37" s="333"/>
      <c r="J37" s="319">
        <v>3</v>
      </c>
      <c r="K37" s="320"/>
      <c r="L37" s="326">
        <v>90</v>
      </c>
      <c r="M37" s="327"/>
      <c r="N37" s="111">
        <f t="shared" ref="N37:N38" si="9">P37+R37+T37</f>
        <v>36</v>
      </c>
      <c r="O37" s="113"/>
      <c r="P37" s="114">
        <v>18</v>
      </c>
      <c r="Q37" s="114"/>
      <c r="R37" s="113"/>
      <c r="S37" s="113"/>
      <c r="T37" s="114">
        <v>18</v>
      </c>
      <c r="U37" s="113"/>
      <c r="V37" s="227">
        <f>L37-N37-X37</f>
        <v>54</v>
      </c>
      <c r="W37" s="226"/>
      <c r="X37" s="112"/>
      <c r="Y37" s="112"/>
      <c r="Z37" s="111">
        <f t="shared" si="2"/>
        <v>2</v>
      </c>
      <c r="AA37" s="111"/>
      <c r="AB37" s="112"/>
      <c r="AC37" s="112"/>
      <c r="AD37" s="112"/>
      <c r="AE37" s="112"/>
      <c r="AF37" s="112">
        <v>1</v>
      </c>
      <c r="AG37" s="115"/>
      <c r="AH37" s="232"/>
      <c r="AI37" s="233"/>
      <c r="AJ37" s="223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1"/>
      <c r="AY37" s="111"/>
      <c r="AZ37" s="112"/>
      <c r="BA37" s="112"/>
      <c r="BB37" s="112"/>
      <c r="BC37" s="112"/>
      <c r="BD37" s="112"/>
      <c r="BE37" s="115"/>
      <c r="BF37" s="348" t="s">
        <v>60</v>
      </c>
      <c r="BG37" s="348"/>
      <c r="BH37" s="348"/>
      <c r="BI37" s="349"/>
      <c r="BJ37" s="85"/>
      <c r="BL37" s="91">
        <f t="shared" si="3"/>
        <v>36</v>
      </c>
      <c r="BM37" s="91">
        <f t="shared" si="4"/>
        <v>0</v>
      </c>
    </row>
    <row r="38" spans="1:65" s="80" customFormat="1" ht="97.5" customHeight="1" thickBot="1">
      <c r="A38" s="81">
        <v>7</v>
      </c>
      <c r="B38" s="331" t="s">
        <v>63</v>
      </c>
      <c r="C38" s="384"/>
      <c r="D38" s="384"/>
      <c r="E38" s="384"/>
      <c r="F38" s="384"/>
      <c r="G38" s="384"/>
      <c r="H38" s="384"/>
      <c r="I38" s="385"/>
      <c r="J38" s="386">
        <v>4.5</v>
      </c>
      <c r="K38" s="387"/>
      <c r="L38" s="328">
        <f>MMULT(J38,30)</f>
        <v>135</v>
      </c>
      <c r="M38" s="227"/>
      <c r="N38" s="111">
        <f t="shared" si="9"/>
        <v>54</v>
      </c>
      <c r="O38" s="113"/>
      <c r="P38" s="226">
        <v>36</v>
      </c>
      <c r="Q38" s="226"/>
      <c r="R38" s="221"/>
      <c r="S38" s="221"/>
      <c r="T38" s="226">
        <v>18</v>
      </c>
      <c r="U38" s="226"/>
      <c r="V38" s="227">
        <f>L38-N38-X38</f>
        <v>81</v>
      </c>
      <c r="W38" s="226"/>
      <c r="X38" s="221"/>
      <c r="Y38" s="221"/>
      <c r="Z38" s="111">
        <f t="shared" si="2"/>
        <v>3</v>
      </c>
      <c r="AA38" s="111"/>
      <c r="AB38" s="221"/>
      <c r="AC38" s="221"/>
      <c r="AD38" s="226">
        <v>1</v>
      </c>
      <c r="AE38" s="226"/>
      <c r="AF38" s="221"/>
      <c r="AG38" s="222"/>
      <c r="AH38" s="116"/>
      <c r="AI38" s="116"/>
      <c r="AJ38" s="229"/>
      <c r="AK38" s="111"/>
      <c r="AL38" s="111"/>
      <c r="AM38" s="113"/>
      <c r="AN38" s="114"/>
      <c r="AO38" s="114"/>
      <c r="AP38" s="114"/>
      <c r="AQ38" s="113"/>
      <c r="AR38" s="113"/>
      <c r="AS38" s="113"/>
      <c r="AT38" s="111"/>
      <c r="AU38" s="112"/>
      <c r="AV38" s="112"/>
      <c r="AW38" s="112"/>
      <c r="AX38" s="111"/>
      <c r="AY38" s="111"/>
      <c r="AZ38" s="112"/>
      <c r="BA38" s="112"/>
      <c r="BB38" s="112"/>
      <c r="BC38" s="112"/>
      <c r="BD38" s="112"/>
      <c r="BE38" s="115"/>
      <c r="BF38" s="321" t="s">
        <v>60</v>
      </c>
      <c r="BG38" s="322"/>
      <c r="BH38" s="322"/>
      <c r="BI38" s="323"/>
      <c r="BJ38" s="83"/>
      <c r="BL38" s="91">
        <f t="shared" si="3"/>
        <v>54</v>
      </c>
      <c r="BM38" s="91">
        <f t="shared" si="4"/>
        <v>0</v>
      </c>
    </row>
    <row r="39" spans="1:65" s="80" customFormat="1" ht="45" customHeight="1" thickBot="1">
      <c r="A39" s="95">
        <v>8</v>
      </c>
      <c r="B39" s="341" t="s">
        <v>159</v>
      </c>
      <c r="C39" s="335"/>
      <c r="D39" s="335"/>
      <c r="E39" s="335"/>
      <c r="F39" s="335"/>
      <c r="G39" s="335"/>
      <c r="H39" s="335"/>
      <c r="I39" s="336"/>
      <c r="J39" s="342">
        <v>3</v>
      </c>
      <c r="K39" s="343"/>
      <c r="L39" s="229">
        <f>MMULT(J39,30)</f>
        <v>90</v>
      </c>
      <c r="M39" s="111"/>
      <c r="N39" s="111">
        <v>36</v>
      </c>
      <c r="O39" s="111"/>
      <c r="P39" s="113"/>
      <c r="Q39" s="113"/>
      <c r="R39" s="113"/>
      <c r="S39" s="113"/>
      <c r="T39" s="114">
        <v>36</v>
      </c>
      <c r="U39" s="113"/>
      <c r="V39" s="111">
        <f t="shared" ref="V39" si="10">L39-N39</f>
        <v>54</v>
      </c>
      <c r="W39" s="112"/>
      <c r="X39" s="113"/>
      <c r="Y39" s="113"/>
      <c r="Z39" s="111">
        <f t="shared" si="2"/>
        <v>2</v>
      </c>
      <c r="AA39" s="111"/>
      <c r="AB39" s="113"/>
      <c r="AC39" s="113"/>
      <c r="AD39" s="113"/>
      <c r="AE39" s="113"/>
      <c r="AF39" s="114">
        <v>1</v>
      </c>
      <c r="AG39" s="225"/>
      <c r="AH39" s="224"/>
      <c r="AI39" s="224"/>
      <c r="AJ39" s="223"/>
      <c r="AK39" s="112"/>
      <c r="AL39" s="112"/>
      <c r="AM39" s="112"/>
      <c r="AN39" s="113"/>
      <c r="AO39" s="113"/>
      <c r="AP39" s="113"/>
      <c r="AQ39" s="113"/>
      <c r="AR39" s="113"/>
      <c r="AS39" s="113"/>
      <c r="AT39" s="112"/>
      <c r="AU39" s="112"/>
      <c r="AV39" s="113"/>
      <c r="AW39" s="113"/>
      <c r="AX39" s="111"/>
      <c r="AY39" s="111"/>
      <c r="AZ39" s="113"/>
      <c r="BA39" s="113"/>
      <c r="BB39" s="113"/>
      <c r="BC39" s="113"/>
      <c r="BD39" s="113"/>
      <c r="BE39" s="225"/>
      <c r="BF39" s="388" t="s">
        <v>160</v>
      </c>
      <c r="BG39" s="388"/>
      <c r="BH39" s="388"/>
      <c r="BI39" s="389"/>
      <c r="BJ39" s="96" t="s">
        <v>95</v>
      </c>
      <c r="BL39" s="91">
        <f t="shared" si="3"/>
        <v>36</v>
      </c>
      <c r="BM39" s="91">
        <f t="shared" si="4"/>
        <v>0</v>
      </c>
    </row>
    <row r="40" spans="1:65" s="80" customFormat="1" ht="30" customHeight="1" thickBot="1">
      <c r="A40" s="95">
        <v>9</v>
      </c>
      <c r="B40" s="340" t="s">
        <v>62</v>
      </c>
      <c r="C40" s="332"/>
      <c r="D40" s="332"/>
      <c r="E40" s="332"/>
      <c r="F40" s="332"/>
      <c r="G40" s="332"/>
      <c r="H40" s="332"/>
      <c r="I40" s="332"/>
      <c r="J40" s="319" t="s">
        <v>89</v>
      </c>
      <c r="K40" s="320"/>
      <c r="L40" s="229" t="s">
        <v>89</v>
      </c>
      <c r="M40" s="111"/>
      <c r="N40" s="112" t="s">
        <v>89</v>
      </c>
      <c r="O40" s="112"/>
      <c r="P40" s="114" t="s">
        <v>89</v>
      </c>
      <c r="Q40" s="114"/>
      <c r="R40" s="114" t="s">
        <v>89</v>
      </c>
      <c r="S40" s="114"/>
      <c r="T40" s="113"/>
      <c r="U40" s="113"/>
      <c r="V40" s="111" t="s">
        <v>89</v>
      </c>
      <c r="W40" s="111"/>
      <c r="X40" s="112"/>
      <c r="Y40" s="112"/>
      <c r="Z40" s="112" t="s">
        <v>89</v>
      </c>
      <c r="AA40" s="112"/>
      <c r="AB40" s="112"/>
      <c r="AC40" s="112"/>
      <c r="AD40" s="112"/>
      <c r="AE40" s="112"/>
      <c r="AF40" s="112" t="s">
        <v>89</v>
      </c>
      <c r="AG40" s="115"/>
      <c r="AH40" s="116">
        <v>4</v>
      </c>
      <c r="AI40" s="116"/>
      <c r="AJ40" s="229">
        <f>AH40*30</f>
        <v>120</v>
      </c>
      <c r="AK40" s="111"/>
      <c r="AL40" s="111">
        <f t="shared" ref="AL40:AL41" si="11">AN40+AP40+AR40</f>
        <v>48</v>
      </c>
      <c r="AM40" s="111"/>
      <c r="AN40" s="111">
        <v>18</v>
      </c>
      <c r="AO40" s="111"/>
      <c r="AP40" s="111">
        <v>30</v>
      </c>
      <c r="AQ40" s="111"/>
      <c r="AR40" s="113"/>
      <c r="AS40" s="113"/>
      <c r="AT40" s="111">
        <f t="shared" ref="AT40" si="12">AJ40-AL40</f>
        <v>72</v>
      </c>
      <c r="AU40" s="112"/>
      <c r="AV40" s="112"/>
      <c r="AW40" s="112"/>
      <c r="AX40" s="111">
        <f t="shared" ref="AX33:AX45" si="13">AL40/16</f>
        <v>3</v>
      </c>
      <c r="AY40" s="111"/>
      <c r="AZ40" s="112"/>
      <c r="BA40" s="112"/>
      <c r="BB40" s="112">
        <v>1</v>
      </c>
      <c r="BC40" s="112"/>
      <c r="BD40" s="112"/>
      <c r="BE40" s="115"/>
      <c r="BF40" s="348"/>
      <c r="BG40" s="348"/>
      <c r="BH40" s="348"/>
      <c r="BI40" s="349"/>
      <c r="BJ40" s="84"/>
      <c r="BL40" s="91"/>
      <c r="BM40" s="91">
        <f t="shared" si="4"/>
        <v>48</v>
      </c>
    </row>
    <row r="41" spans="1:65" s="80" customFormat="1" ht="56.25" customHeight="1">
      <c r="A41" s="95">
        <v>10</v>
      </c>
      <c r="B41" s="331" t="s">
        <v>177</v>
      </c>
      <c r="C41" s="332"/>
      <c r="D41" s="332"/>
      <c r="E41" s="332"/>
      <c r="F41" s="332"/>
      <c r="G41" s="332"/>
      <c r="H41" s="332"/>
      <c r="I41" s="333"/>
      <c r="J41" s="319"/>
      <c r="K41" s="320"/>
      <c r="L41" s="326"/>
      <c r="M41" s="327"/>
      <c r="N41" s="113"/>
      <c r="O41" s="113"/>
      <c r="P41" s="353"/>
      <c r="Q41" s="353"/>
      <c r="R41" s="113"/>
      <c r="S41" s="113"/>
      <c r="T41" s="113"/>
      <c r="U41" s="113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5"/>
      <c r="AH41" s="232">
        <v>4</v>
      </c>
      <c r="AI41" s="233"/>
      <c r="AJ41" s="223">
        <f t="shared" ref="AJ41:AJ45" si="14">AH41*30</f>
        <v>120</v>
      </c>
      <c r="AK41" s="112"/>
      <c r="AL41" s="112">
        <f t="shared" si="11"/>
        <v>42</v>
      </c>
      <c r="AM41" s="112"/>
      <c r="AN41" s="112">
        <v>18</v>
      </c>
      <c r="AO41" s="112"/>
      <c r="AP41" s="112"/>
      <c r="AQ41" s="112"/>
      <c r="AR41" s="112">
        <v>24</v>
      </c>
      <c r="AS41" s="112"/>
      <c r="AT41" s="112">
        <f t="shared" ref="AT41:AT45" si="15">AJ41-AL41</f>
        <v>78</v>
      </c>
      <c r="AU41" s="112"/>
      <c r="AV41" s="112"/>
      <c r="AW41" s="112"/>
      <c r="AX41" s="111">
        <f t="shared" si="13"/>
        <v>2.625</v>
      </c>
      <c r="AY41" s="111"/>
      <c r="AZ41" s="112"/>
      <c r="BA41" s="112"/>
      <c r="BB41" s="112"/>
      <c r="BC41" s="112"/>
      <c r="BD41" s="112">
        <v>1</v>
      </c>
      <c r="BE41" s="115"/>
      <c r="BF41" s="321" t="s">
        <v>60</v>
      </c>
      <c r="BG41" s="322"/>
      <c r="BH41" s="322"/>
      <c r="BI41" s="323"/>
      <c r="BJ41" s="85"/>
      <c r="BL41" s="91">
        <f t="shared" si="3"/>
        <v>0</v>
      </c>
      <c r="BM41" s="91">
        <f t="shared" si="4"/>
        <v>48</v>
      </c>
    </row>
    <row r="42" spans="1:65" s="80" customFormat="1" ht="54" customHeight="1">
      <c r="A42" s="95">
        <v>11</v>
      </c>
      <c r="B42" s="334" t="s">
        <v>177</v>
      </c>
      <c r="C42" s="335"/>
      <c r="D42" s="335"/>
      <c r="E42" s="335"/>
      <c r="F42" s="335"/>
      <c r="G42" s="335"/>
      <c r="H42" s="335"/>
      <c r="I42" s="336"/>
      <c r="J42" s="319"/>
      <c r="K42" s="320"/>
      <c r="L42" s="326"/>
      <c r="M42" s="327"/>
      <c r="N42" s="113"/>
      <c r="O42" s="113"/>
      <c r="P42" s="353"/>
      <c r="Q42" s="353"/>
      <c r="R42" s="113"/>
      <c r="S42" s="113"/>
      <c r="T42" s="113"/>
      <c r="U42" s="113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5"/>
      <c r="AH42" s="232">
        <v>4</v>
      </c>
      <c r="AI42" s="233"/>
      <c r="AJ42" s="223">
        <f t="shared" si="14"/>
        <v>120</v>
      </c>
      <c r="AK42" s="112"/>
      <c r="AL42" s="112">
        <f t="shared" ref="AL42:AL45" si="16">AN42+AP42+AR42</f>
        <v>42</v>
      </c>
      <c r="AM42" s="112"/>
      <c r="AN42" s="112">
        <v>18</v>
      </c>
      <c r="AO42" s="112"/>
      <c r="AP42" s="112"/>
      <c r="AQ42" s="112"/>
      <c r="AR42" s="112">
        <v>24</v>
      </c>
      <c r="AS42" s="112"/>
      <c r="AT42" s="112">
        <f t="shared" si="15"/>
        <v>78</v>
      </c>
      <c r="AU42" s="112"/>
      <c r="AV42" s="112"/>
      <c r="AW42" s="112"/>
      <c r="AX42" s="111">
        <f t="shared" si="13"/>
        <v>2.625</v>
      </c>
      <c r="AY42" s="111"/>
      <c r="AZ42" s="112"/>
      <c r="BA42" s="112"/>
      <c r="BB42" s="112"/>
      <c r="BC42" s="112"/>
      <c r="BD42" s="112">
        <v>1</v>
      </c>
      <c r="BE42" s="115"/>
      <c r="BF42" s="321" t="s">
        <v>60</v>
      </c>
      <c r="BG42" s="322"/>
      <c r="BH42" s="322"/>
      <c r="BI42" s="323"/>
      <c r="BJ42" s="85"/>
      <c r="BL42" s="91">
        <f t="shared" si="3"/>
        <v>0</v>
      </c>
      <c r="BM42" s="91">
        <f t="shared" si="4"/>
        <v>48</v>
      </c>
    </row>
    <row r="43" spans="1:65" s="80" customFormat="1" ht="54.75" customHeight="1">
      <c r="A43" s="95">
        <v>12</v>
      </c>
      <c r="B43" s="331" t="s">
        <v>177</v>
      </c>
      <c r="C43" s="332"/>
      <c r="D43" s="332"/>
      <c r="E43" s="332"/>
      <c r="F43" s="332"/>
      <c r="G43" s="332"/>
      <c r="H43" s="332"/>
      <c r="I43" s="333"/>
      <c r="J43" s="319"/>
      <c r="K43" s="320"/>
      <c r="L43" s="326"/>
      <c r="M43" s="327"/>
      <c r="N43" s="113"/>
      <c r="O43" s="113"/>
      <c r="P43" s="353"/>
      <c r="Q43" s="353"/>
      <c r="R43" s="113"/>
      <c r="S43" s="113"/>
      <c r="T43" s="113"/>
      <c r="U43" s="113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5"/>
      <c r="AH43" s="232">
        <v>4</v>
      </c>
      <c r="AI43" s="233"/>
      <c r="AJ43" s="395">
        <f>AH43*30</f>
        <v>120</v>
      </c>
      <c r="AK43" s="113"/>
      <c r="AL43" s="113">
        <f t="shared" si="16"/>
        <v>42</v>
      </c>
      <c r="AM43" s="112"/>
      <c r="AN43" s="114">
        <v>18</v>
      </c>
      <c r="AO43" s="113"/>
      <c r="AP43" s="113"/>
      <c r="AQ43" s="113"/>
      <c r="AR43" s="114">
        <v>24</v>
      </c>
      <c r="AS43" s="113"/>
      <c r="AT43" s="111">
        <f>AJ43-AL43-AV43</f>
        <v>78</v>
      </c>
      <c r="AU43" s="112"/>
      <c r="AV43" s="113"/>
      <c r="AW43" s="113"/>
      <c r="AX43" s="111">
        <f t="shared" si="13"/>
        <v>2.625</v>
      </c>
      <c r="AY43" s="111"/>
      <c r="AZ43" s="113"/>
      <c r="BA43" s="113"/>
      <c r="BB43" s="114"/>
      <c r="BC43" s="113"/>
      <c r="BD43" s="112">
        <v>1</v>
      </c>
      <c r="BE43" s="115"/>
      <c r="BF43" s="321" t="s">
        <v>60</v>
      </c>
      <c r="BG43" s="322"/>
      <c r="BH43" s="322"/>
      <c r="BI43" s="323"/>
      <c r="BJ43" s="85"/>
      <c r="BL43" s="91">
        <f t="shared" si="3"/>
        <v>0</v>
      </c>
      <c r="BM43" s="91">
        <f t="shared" si="4"/>
        <v>48</v>
      </c>
    </row>
    <row r="44" spans="1:65" s="80" customFormat="1" ht="54" customHeight="1">
      <c r="A44" s="81">
        <v>13</v>
      </c>
      <c r="B44" s="334" t="s">
        <v>169</v>
      </c>
      <c r="C44" s="335"/>
      <c r="D44" s="335"/>
      <c r="E44" s="335"/>
      <c r="F44" s="335"/>
      <c r="G44" s="335"/>
      <c r="H44" s="335"/>
      <c r="I44" s="336"/>
      <c r="J44" s="319"/>
      <c r="K44" s="320"/>
      <c r="L44" s="326"/>
      <c r="M44" s="327"/>
      <c r="N44" s="113"/>
      <c r="O44" s="113"/>
      <c r="P44" s="353"/>
      <c r="Q44" s="353"/>
      <c r="R44" s="113"/>
      <c r="S44" s="113"/>
      <c r="T44" s="113"/>
      <c r="U44" s="113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5"/>
      <c r="AH44" s="232">
        <v>3.5</v>
      </c>
      <c r="AI44" s="233"/>
      <c r="AJ44" s="223">
        <f t="shared" si="14"/>
        <v>105</v>
      </c>
      <c r="AK44" s="112"/>
      <c r="AL44" s="112">
        <f t="shared" si="16"/>
        <v>42</v>
      </c>
      <c r="AM44" s="112"/>
      <c r="AN44" s="112">
        <v>18</v>
      </c>
      <c r="AO44" s="112"/>
      <c r="AP44" s="112"/>
      <c r="AQ44" s="112"/>
      <c r="AR44" s="112">
        <v>24</v>
      </c>
      <c r="AS44" s="112"/>
      <c r="AT44" s="112">
        <f t="shared" si="15"/>
        <v>63</v>
      </c>
      <c r="AU44" s="112"/>
      <c r="AV44" s="112"/>
      <c r="AW44" s="112"/>
      <c r="AX44" s="111">
        <f t="shared" si="13"/>
        <v>2.625</v>
      </c>
      <c r="AY44" s="111"/>
      <c r="AZ44" s="112"/>
      <c r="BA44" s="112"/>
      <c r="BB44" s="112">
        <v>1</v>
      </c>
      <c r="BC44" s="112"/>
      <c r="BD44" s="112"/>
      <c r="BE44" s="115"/>
      <c r="BF44" s="321" t="s">
        <v>60</v>
      </c>
      <c r="BG44" s="322"/>
      <c r="BH44" s="322"/>
      <c r="BI44" s="323"/>
      <c r="BJ44" s="85"/>
      <c r="BL44" s="91">
        <f t="shared" si="3"/>
        <v>0</v>
      </c>
      <c r="BM44" s="91">
        <f t="shared" si="4"/>
        <v>42</v>
      </c>
    </row>
    <row r="45" spans="1:65" s="80" customFormat="1" ht="33" customHeight="1" thickBot="1">
      <c r="A45" s="89">
        <v>14</v>
      </c>
      <c r="B45" s="337" t="s">
        <v>88</v>
      </c>
      <c r="C45" s="338"/>
      <c r="D45" s="338"/>
      <c r="E45" s="338"/>
      <c r="F45" s="338"/>
      <c r="G45" s="338"/>
      <c r="H45" s="338"/>
      <c r="I45" s="339"/>
      <c r="J45" s="344"/>
      <c r="K45" s="345"/>
      <c r="L45" s="391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225"/>
      <c r="AH45" s="345">
        <v>3</v>
      </c>
      <c r="AI45" s="345"/>
      <c r="AJ45" s="223">
        <f t="shared" si="14"/>
        <v>90</v>
      </c>
      <c r="AK45" s="112"/>
      <c r="AL45" s="112">
        <f t="shared" si="16"/>
        <v>36</v>
      </c>
      <c r="AM45" s="112"/>
      <c r="AN45" s="394">
        <v>18</v>
      </c>
      <c r="AO45" s="113"/>
      <c r="AP45" s="394">
        <v>18</v>
      </c>
      <c r="AQ45" s="113"/>
      <c r="AR45" s="113"/>
      <c r="AS45" s="113"/>
      <c r="AT45" s="112">
        <f t="shared" si="15"/>
        <v>54</v>
      </c>
      <c r="AU45" s="112"/>
      <c r="AV45" s="113"/>
      <c r="AW45" s="113"/>
      <c r="AX45" s="111">
        <f t="shared" si="13"/>
        <v>2.25</v>
      </c>
      <c r="AY45" s="111"/>
      <c r="AZ45" s="113"/>
      <c r="BA45" s="113"/>
      <c r="BB45" s="113"/>
      <c r="BC45" s="113"/>
      <c r="BD45" s="113">
        <v>1</v>
      </c>
      <c r="BE45" s="225"/>
      <c r="BF45" s="348" t="s">
        <v>60</v>
      </c>
      <c r="BG45" s="348"/>
      <c r="BH45" s="348"/>
      <c r="BI45" s="349"/>
      <c r="BJ45" s="85"/>
      <c r="BL45" s="91">
        <f t="shared" si="3"/>
        <v>0</v>
      </c>
      <c r="BM45" s="91">
        <f t="shared" si="4"/>
        <v>36</v>
      </c>
    </row>
    <row r="46" spans="1:65" s="80" customFormat="1" ht="33" customHeight="1" thickBot="1">
      <c r="A46" s="97">
        <v>15</v>
      </c>
      <c r="B46" s="346" t="s">
        <v>173</v>
      </c>
      <c r="C46" s="347"/>
      <c r="D46" s="347"/>
      <c r="E46" s="347"/>
      <c r="F46" s="347"/>
      <c r="G46" s="347"/>
      <c r="H46" s="347"/>
      <c r="I46" s="347"/>
      <c r="J46" s="101"/>
      <c r="K46" s="390"/>
      <c r="L46" s="39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393"/>
      <c r="AH46" s="352">
        <v>3</v>
      </c>
      <c r="AI46" s="352"/>
      <c r="AJ46" s="392">
        <v>90</v>
      </c>
      <c r="AK46" s="102"/>
      <c r="AL46" s="102"/>
      <c r="AM46" s="102"/>
      <c r="AN46" s="102"/>
      <c r="AO46" s="102"/>
      <c r="AP46" s="102"/>
      <c r="AQ46" s="102"/>
      <c r="AR46" s="102"/>
      <c r="AS46" s="102"/>
      <c r="AT46" s="102">
        <v>30</v>
      </c>
      <c r="AU46" s="102"/>
      <c r="AV46" s="102">
        <v>60</v>
      </c>
      <c r="AW46" s="102"/>
      <c r="AX46" s="102"/>
      <c r="AY46" s="102"/>
      <c r="AZ46" s="102"/>
      <c r="BA46" s="102"/>
      <c r="BB46" s="102"/>
      <c r="BC46" s="102"/>
      <c r="BD46" s="396" t="s">
        <v>69</v>
      </c>
      <c r="BE46" s="393"/>
      <c r="BF46" s="98"/>
      <c r="BG46" s="98"/>
      <c r="BH46" s="98"/>
      <c r="BI46" s="99"/>
      <c r="BJ46" s="100"/>
      <c r="BL46" s="91"/>
      <c r="BM46" s="91"/>
    </row>
    <row r="47" spans="1:65" ht="35.450000000000003" customHeight="1" thickBot="1">
      <c r="A47" s="329" t="s">
        <v>96</v>
      </c>
      <c r="B47" s="330"/>
      <c r="C47" s="330"/>
      <c r="D47" s="330"/>
      <c r="E47" s="330"/>
      <c r="F47" s="330"/>
      <c r="G47" s="330"/>
      <c r="H47" s="330"/>
      <c r="I47" s="330"/>
      <c r="J47" s="324">
        <f>SUM(J32:K45)</f>
        <v>30</v>
      </c>
      <c r="K47" s="325"/>
      <c r="L47" s="213">
        <f>SUM(L32:M45)</f>
        <v>900</v>
      </c>
      <c r="M47" s="214"/>
      <c r="N47" s="213">
        <f>SUM(N32:O45)</f>
        <v>336</v>
      </c>
      <c r="O47" s="214"/>
      <c r="P47" s="213">
        <f>SUM(P32:Q45)</f>
        <v>162</v>
      </c>
      <c r="Q47" s="214"/>
      <c r="R47" s="213">
        <f>SUM(R32:S45)</f>
        <v>42</v>
      </c>
      <c r="S47" s="214"/>
      <c r="T47" s="213">
        <f>SUM(T32:U45)</f>
        <v>132</v>
      </c>
      <c r="U47" s="214"/>
      <c r="V47" s="213">
        <f>SUM(V32:W45)</f>
        <v>534</v>
      </c>
      <c r="W47" s="214"/>
      <c r="X47" s="213"/>
      <c r="Y47" s="214"/>
      <c r="Z47" s="213">
        <f>SUM(Z32:AA45)</f>
        <v>18.666666666666668</v>
      </c>
      <c r="AA47" s="214"/>
      <c r="AB47" s="213">
        <f>COUNT(AB32:AC46)</f>
        <v>1</v>
      </c>
      <c r="AC47" s="214"/>
      <c r="AD47" s="213">
        <f t="shared" ref="AD47" si="17">COUNT(AD32:AE46)</f>
        <v>3</v>
      </c>
      <c r="AE47" s="214"/>
      <c r="AF47" s="213">
        <f t="shared" ref="AF47" si="18">COUNT(AF32:AG46)</f>
        <v>5</v>
      </c>
      <c r="AG47" s="214"/>
      <c r="AH47" s="350">
        <f>SUM(AH32:AI46)</f>
        <v>30</v>
      </c>
      <c r="AI47" s="351"/>
      <c r="AJ47" s="213">
        <f>SUM(AJ32:AK46)</f>
        <v>900</v>
      </c>
      <c r="AK47" s="214"/>
      <c r="AL47" s="213">
        <f>SUM(AL32:AM46)</f>
        <v>306</v>
      </c>
      <c r="AM47" s="214"/>
      <c r="AN47" s="213">
        <f>SUM(AN32:AO46)</f>
        <v>144</v>
      </c>
      <c r="AO47" s="214"/>
      <c r="AP47" s="213">
        <f>SUM(AP32:AQ46)</f>
        <v>48</v>
      </c>
      <c r="AQ47" s="214"/>
      <c r="AR47" s="213">
        <f>SUM(AR32:AS46)</f>
        <v>114</v>
      </c>
      <c r="AS47" s="214"/>
      <c r="AT47" s="213">
        <f>SUM(AT32:AU46)</f>
        <v>534</v>
      </c>
      <c r="AU47" s="214"/>
      <c r="AV47" s="213">
        <f>SUM(AV32:AW46)</f>
        <v>60</v>
      </c>
      <c r="AW47" s="214"/>
      <c r="AX47" s="213">
        <f>SUM(AX32:AY46)</f>
        <v>19.125</v>
      </c>
      <c r="AY47" s="214"/>
      <c r="AZ47" s="213"/>
      <c r="BA47" s="214"/>
      <c r="BB47" s="213">
        <f t="shared" ref="BB47" si="19">SUM(BB32:BC45)</f>
        <v>3</v>
      </c>
      <c r="BC47" s="214"/>
      <c r="BD47" s="213">
        <v>5</v>
      </c>
      <c r="BE47" s="214"/>
      <c r="BF47" s="373"/>
      <c r="BG47" s="374"/>
      <c r="BH47" s="374"/>
      <c r="BI47" s="375"/>
      <c r="BJ47" s="50"/>
      <c r="BL47" s="91">
        <f t="shared" si="3"/>
        <v>360</v>
      </c>
    </row>
    <row r="48" spans="1:65" ht="24" customHeight="1" thickBot="1">
      <c r="A48" s="367" t="s">
        <v>50</v>
      </c>
      <c r="B48" s="368"/>
      <c r="C48" s="368"/>
      <c r="D48" s="368"/>
      <c r="E48" s="368"/>
      <c r="F48" s="368"/>
      <c r="G48" s="368"/>
      <c r="H48" s="368"/>
      <c r="I48" s="369"/>
      <c r="J48" s="379">
        <f>N47/18</f>
        <v>18.666666666666668</v>
      </c>
      <c r="K48" s="377"/>
      <c r="L48" s="377"/>
      <c r="M48" s="377"/>
      <c r="N48" s="377"/>
      <c r="O48" s="377"/>
      <c r="P48" s="377"/>
      <c r="Q48" s="377"/>
      <c r="R48" s="377"/>
      <c r="S48" s="377"/>
      <c r="T48" s="377"/>
      <c r="U48" s="377"/>
      <c r="V48" s="377"/>
      <c r="W48" s="377"/>
      <c r="X48" s="377"/>
      <c r="Y48" s="377"/>
      <c r="Z48" s="377"/>
      <c r="AA48" s="377"/>
      <c r="AB48" s="377"/>
      <c r="AC48" s="377"/>
      <c r="AD48" s="377"/>
      <c r="AE48" s="377"/>
      <c r="AF48" s="377"/>
      <c r="AG48" s="378"/>
      <c r="AH48" s="376">
        <f>AL47/16</f>
        <v>19.125</v>
      </c>
      <c r="AI48" s="377"/>
      <c r="AJ48" s="377"/>
      <c r="AK48" s="377"/>
      <c r="AL48" s="377"/>
      <c r="AM48" s="377"/>
      <c r="AN48" s="377"/>
      <c r="AO48" s="377"/>
      <c r="AP48" s="377"/>
      <c r="AQ48" s="377"/>
      <c r="AR48" s="377"/>
      <c r="AS48" s="377"/>
      <c r="AT48" s="377"/>
      <c r="AU48" s="377"/>
      <c r="AV48" s="377"/>
      <c r="AW48" s="377"/>
      <c r="AX48" s="377"/>
      <c r="AY48" s="377"/>
      <c r="AZ48" s="377"/>
      <c r="BA48" s="377"/>
      <c r="BB48" s="377"/>
      <c r="BC48" s="377"/>
      <c r="BD48" s="377"/>
      <c r="BE48" s="378"/>
      <c r="BF48" s="370"/>
      <c r="BG48" s="371"/>
      <c r="BH48" s="371"/>
      <c r="BI48" s="372"/>
      <c r="BJ48" s="51"/>
    </row>
    <row r="49" spans="1:73" customFormat="1" ht="22.5" customHeight="1" thickBot="1">
      <c r="A49" s="152" t="s">
        <v>162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  <c r="BI49" s="153"/>
      <c r="BJ49" s="154"/>
    </row>
    <row r="50" spans="1:73" customFormat="1" ht="30" customHeight="1">
      <c r="A50" s="93">
        <v>1</v>
      </c>
      <c r="B50" s="155" t="s">
        <v>172</v>
      </c>
      <c r="C50" s="156"/>
      <c r="D50" s="156"/>
      <c r="E50" s="156"/>
      <c r="F50" s="156"/>
      <c r="G50" s="156"/>
      <c r="H50" s="156"/>
      <c r="I50" s="157"/>
      <c r="J50" s="205">
        <v>3</v>
      </c>
      <c r="K50" s="206"/>
      <c r="L50" s="205">
        <v>90</v>
      </c>
      <c r="M50" s="207"/>
      <c r="N50" s="208"/>
      <c r="O50" s="207"/>
      <c r="P50" s="208"/>
      <c r="Q50" s="207"/>
      <c r="R50" s="208"/>
      <c r="S50" s="207"/>
      <c r="T50" s="208"/>
      <c r="U50" s="207"/>
      <c r="V50" s="208">
        <v>30</v>
      </c>
      <c r="W50" s="207"/>
      <c r="X50" s="208">
        <v>60</v>
      </c>
      <c r="Y50" s="207"/>
      <c r="Z50" s="208"/>
      <c r="AA50" s="207"/>
      <c r="AB50" s="208"/>
      <c r="AC50" s="207"/>
      <c r="AD50" s="208"/>
      <c r="AE50" s="207"/>
      <c r="AF50" s="209" t="s">
        <v>69</v>
      </c>
      <c r="AG50" s="210"/>
      <c r="AH50" s="211" t="s">
        <v>89</v>
      </c>
      <c r="AI50" s="210"/>
      <c r="AJ50" s="211" t="s">
        <v>89</v>
      </c>
      <c r="AK50" s="212"/>
      <c r="AL50" s="209"/>
      <c r="AM50" s="212"/>
      <c r="AN50" s="209"/>
      <c r="AO50" s="212"/>
      <c r="AP50" s="209"/>
      <c r="AQ50" s="212"/>
      <c r="AR50" s="209"/>
      <c r="AS50" s="212"/>
      <c r="AT50" s="209" t="s">
        <v>89</v>
      </c>
      <c r="AU50" s="212"/>
      <c r="AV50" s="209" t="s">
        <v>89</v>
      </c>
      <c r="AW50" s="212"/>
      <c r="AX50" s="209"/>
      <c r="AY50" s="212"/>
      <c r="AZ50" s="209"/>
      <c r="BA50" s="212"/>
      <c r="BB50" s="209"/>
      <c r="BC50" s="212"/>
      <c r="BD50" s="209" t="s">
        <v>89</v>
      </c>
      <c r="BE50" s="210"/>
      <c r="BF50" s="202" t="s">
        <v>60</v>
      </c>
      <c r="BG50" s="203"/>
      <c r="BH50" s="203"/>
      <c r="BI50" s="204"/>
      <c r="BJ50" s="61"/>
    </row>
    <row r="51" spans="1:73" customFormat="1" ht="24.75" customHeight="1">
      <c r="A51" s="93">
        <v>2</v>
      </c>
      <c r="B51" s="198" t="s">
        <v>98</v>
      </c>
      <c r="C51" s="199"/>
      <c r="D51" s="199"/>
      <c r="E51" s="199"/>
      <c r="F51" s="199"/>
      <c r="G51" s="199"/>
      <c r="H51" s="199"/>
      <c r="I51" s="200"/>
      <c r="J51" s="161">
        <v>9</v>
      </c>
      <c r="K51" s="162"/>
      <c r="L51" s="161">
        <f>J51*30</f>
        <v>270</v>
      </c>
      <c r="M51" s="163"/>
      <c r="N51" s="161"/>
      <c r="O51" s="163"/>
      <c r="P51" s="163"/>
      <c r="Q51" s="163"/>
      <c r="R51" s="163"/>
      <c r="S51" s="163"/>
      <c r="T51" s="163"/>
      <c r="U51" s="163"/>
      <c r="V51" s="163">
        <v>90</v>
      </c>
      <c r="W51" s="163"/>
      <c r="X51" s="163">
        <v>180</v>
      </c>
      <c r="Y51" s="163"/>
      <c r="Z51" s="163"/>
      <c r="AA51" s="163"/>
      <c r="AB51" s="163"/>
      <c r="AC51" s="163"/>
      <c r="AD51" s="163"/>
      <c r="AE51" s="163"/>
      <c r="AF51" s="149" t="s">
        <v>69</v>
      </c>
      <c r="AG51" s="142"/>
      <c r="AH51" s="150" t="s">
        <v>89</v>
      </c>
      <c r="AI51" s="151"/>
      <c r="AJ51" s="150" t="s">
        <v>89</v>
      </c>
      <c r="AK51" s="143"/>
      <c r="AL51" s="142"/>
      <c r="AM51" s="143"/>
      <c r="AN51" s="142"/>
      <c r="AO51" s="143"/>
      <c r="AP51" s="142"/>
      <c r="AQ51" s="143"/>
      <c r="AR51" s="142"/>
      <c r="AS51" s="143"/>
      <c r="AT51" s="142" t="s">
        <v>89</v>
      </c>
      <c r="AU51" s="143"/>
      <c r="AV51" s="142" t="s">
        <v>89</v>
      </c>
      <c r="AW51" s="143"/>
      <c r="AX51" s="142"/>
      <c r="AY51" s="143"/>
      <c r="AZ51" s="142"/>
      <c r="BA51" s="143"/>
      <c r="BB51" s="142"/>
      <c r="BC51" s="143"/>
      <c r="BD51" s="142" t="s">
        <v>89</v>
      </c>
      <c r="BE51" s="151"/>
      <c r="BF51" s="195" t="s">
        <v>60</v>
      </c>
      <c r="BG51" s="196"/>
      <c r="BH51" s="196"/>
      <c r="BI51" s="197"/>
      <c r="BJ51" s="62"/>
    </row>
    <row r="52" spans="1:73" customFormat="1" ht="30" customHeight="1">
      <c r="A52" s="93">
        <v>3</v>
      </c>
      <c r="B52" s="198" t="s">
        <v>100</v>
      </c>
      <c r="C52" s="199"/>
      <c r="D52" s="199"/>
      <c r="E52" s="199"/>
      <c r="F52" s="199"/>
      <c r="G52" s="199"/>
      <c r="H52" s="199"/>
      <c r="I52" s="200"/>
      <c r="J52" s="161">
        <v>15</v>
      </c>
      <c r="K52" s="162"/>
      <c r="L52" s="161">
        <f>J52*30</f>
        <v>450</v>
      </c>
      <c r="M52" s="163"/>
      <c r="N52" s="161"/>
      <c r="O52" s="163"/>
      <c r="P52" s="163"/>
      <c r="Q52" s="163"/>
      <c r="R52" s="163"/>
      <c r="S52" s="163"/>
      <c r="T52" s="163"/>
      <c r="U52" s="163"/>
      <c r="V52" s="163">
        <v>150</v>
      </c>
      <c r="W52" s="163"/>
      <c r="X52" s="163">
        <v>300</v>
      </c>
      <c r="Y52" s="163"/>
      <c r="Z52" s="163"/>
      <c r="AA52" s="163"/>
      <c r="AB52" s="163"/>
      <c r="AC52" s="163"/>
      <c r="AD52" s="163"/>
      <c r="AE52" s="163"/>
      <c r="AF52" s="149"/>
      <c r="AG52" s="201"/>
      <c r="AH52" s="150" t="s">
        <v>89</v>
      </c>
      <c r="AI52" s="151"/>
      <c r="AJ52" s="150" t="s">
        <v>89</v>
      </c>
      <c r="AK52" s="143"/>
      <c r="AL52" s="142"/>
      <c r="AM52" s="143"/>
      <c r="AN52" s="142"/>
      <c r="AO52" s="143"/>
      <c r="AP52" s="142"/>
      <c r="AQ52" s="143"/>
      <c r="AR52" s="142"/>
      <c r="AS52" s="143"/>
      <c r="AT52" s="142" t="s">
        <v>89</v>
      </c>
      <c r="AU52" s="143"/>
      <c r="AV52" s="142" t="s">
        <v>89</v>
      </c>
      <c r="AW52" s="143"/>
      <c r="AX52" s="142"/>
      <c r="AY52" s="143"/>
      <c r="AZ52" s="142"/>
      <c r="BA52" s="143"/>
      <c r="BB52" s="142"/>
      <c r="BC52" s="143"/>
      <c r="BD52" s="142" t="s">
        <v>89</v>
      </c>
      <c r="BE52" s="151"/>
      <c r="BF52" s="195" t="s">
        <v>60</v>
      </c>
      <c r="BG52" s="196"/>
      <c r="BH52" s="196"/>
      <c r="BI52" s="197"/>
      <c r="BJ52" s="61"/>
    </row>
    <row r="53" spans="1:73" customFormat="1" ht="27" customHeight="1" thickBot="1">
      <c r="A53" s="93">
        <v>4</v>
      </c>
      <c r="B53" s="158" t="s">
        <v>99</v>
      </c>
      <c r="C53" s="159"/>
      <c r="D53" s="159"/>
      <c r="E53" s="159"/>
      <c r="F53" s="159"/>
      <c r="G53" s="159"/>
      <c r="H53" s="159"/>
      <c r="I53" s="160"/>
      <c r="J53" s="161">
        <v>3</v>
      </c>
      <c r="K53" s="162"/>
      <c r="L53" s="161">
        <v>90</v>
      </c>
      <c r="M53" s="163"/>
      <c r="N53" s="161"/>
      <c r="O53" s="163"/>
      <c r="P53" s="163"/>
      <c r="Q53" s="163"/>
      <c r="R53" s="163"/>
      <c r="S53" s="163"/>
      <c r="T53" s="163"/>
      <c r="U53" s="163"/>
      <c r="V53" s="163">
        <v>30</v>
      </c>
      <c r="W53" s="163"/>
      <c r="X53" s="163">
        <v>60</v>
      </c>
      <c r="Y53" s="163"/>
      <c r="Z53" s="163"/>
      <c r="AA53" s="163"/>
      <c r="AB53" s="163"/>
      <c r="AC53" s="163"/>
      <c r="AD53" s="163"/>
      <c r="AE53" s="163"/>
      <c r="AF53" s="149"/>
      <c r="AG53" s="142"/>
      <c r="AH53" s="150" t="s">
        <v>89</v>
      </c>
      <c r="AI53" s="151"/>
      <c r="AJ53" s="150" t="s">
        <v>89</v>
      </c>
      <c r="AK53" s="143"/>
      <c r="AL53" s="142"/>
      <c r="AM53" s="143"/>
      <c r="AN53" s="142"/>
      <c r="AO53" s="143"/>
      <c r="AP53" s="142"/>
      <c r="AQ53" s="143"/>
      <c r="AR53" s="142"/>
      <c r="AS53" s="143"/>
      <c r="AT53" s="142" t="s">
        <v>89</v>
      </c>
      <c r="AU53" s="143"/>
      <c r="AV53" s="142" t="s">
        <v>89</v>
      </c>
      <c r="AW53" s="143"/>
      <c r="AX53" s="142"/>
      <c r="AY53" s="143"/>
      <c r="AZ53" s="142"/>
      <c r="BA53" s="143"/>
      <c r="BB53" s="142"/>
      <c r="BC53" s="143"/>
      <c r="BD53" s="142"/>
      <c r="BE53" s="151"/>
      <c r="BF53" s="195" t="s">
        <v>60</v>
      </c>
      <c r="BG53" s="196"/>
      <c r="BH53" s="196"/>
      <c r="BI53" s="197"/>
      <c r="BJ53" s="61"/>
    </row>
    <row r="54" spans="1:73" customFormat="1" ht="28.5" customHeight="1" thickBot="1">
      <c r="A54" s="124" t="s">
        <v>97</v>
      </c>
      <c r="B54" s="125"/>
      <c r="C54" s="125"/>
      <c r="D54" s="125"/>
      <c r="E54" s="125"/>
      <c r="F54" s="125"/>
      <c r="G54" s="125"/>
      <c r="H54" s="125"/>
      <c r="I54" s="125"/>
      <c r="J54" s="144">
        <f>SUM(J50:K53)</f>
        <v>30</v>
      </c>
      <c r="K54" s="145"/>
      <c r="L54" s="144">
        <f>SUM(L50:M53)</f>
        <v>900</v>
      </c>
      <c r="M54" s="145"/>
      <c r="N54" s="144"/>
      <c r="O54" s="145"/>
      <c r="P54" s="144"/>
      <c r="Q54" s="145"/>
      <c r="R54" s="144"/>
      <c r="S54" s="145"/>
      <c r="T54" s="144"/>
      <c r="U54" s="145"/>
      <c r="V54" s="144">
        <f>SUM(V50:W53)</f>
        <v>300</v>
      </c>
      <c r="W54" s="145"/>
      <c r="X54" s="144">
        <f>SUM(X50:Y53)</f>
        <v>600</v>
      </c>
      <c r="Y54" s="145"/>
      <c r="Z54" s="144"/>
      <c r="AA54" s="145"/>
      <c r="AB54" s="144"/>
      <c r="AC54" s="145"/>
      <c r="AD54" s="144"/>
      <c r="AE54" s="145"/>
      <c r="AF54" s="144">
        <v>2</v>
      </c>
      <c r="AG54" s="145"/>
      <c r="AH54" s="144" t="s">
        <v>89</v>
      </c>
      <c r="AI54" s="145"/>
      <c r="AJ54" s="144" t="s">
        <v>89</v>
      </c>
      <c r="AK54" s="145"/>
      <c r="AL54" s="144"/>
      <c r="AM54" s="145"/>
      <c r="AN54" s="144"/>
      <c r="AO54" s="145"/>
      <c r="AP54" s="144"/>
      <c r="AQ54" s="145"/>
      <c r="AR54" s="144"/>
      <c r="AS54" s="145"/>
      <c r="AT54" s="144" t="s">
        <v>89</v>
      </c>
      <c r="AU54" s="145"/>
      <c r="AV54" s="144" t="s">
        <v>89</v>
      </c>
      <c r="AW54" s="145"/>
      <c r="AX54" s="144"/>
      <c r="AY54" s="145"/>
      <c r="AZ54" s="144"/>
      <c r="BA54" s="145"/>
      <c r="BB54" s="144"/>
      <c r="BC54" s="145"/>
      <c r="BD54" s="144" t="s">
        <v>89</v>
      </c>
      <c r="BE54" s="145"/>
      <c r="BF54" s="185"/>
      <c r="BG54" s="186"/>
      <c r="BH54" s="186"/>
      <c r="BI54" s="187"/>
      <c r="BJ54" s="63"/>
    </row>
    <row r="55" spans="1:73" customFormat="1" ht="27" customHeight="1" thickBot="1">
      <c r="A55" s="188" t="s">
        <v>50</v>
      </c>
      <c r="B55" s="189"/>
      <c r="C55" s="189"/>
      <c r="D55" s="189"/>
      <c r="E55" s="189"/>
      <c r="F55" s="189"/>
      <c r="G55" s="189"/>
      <c r="H55" s="189"/>
      <c r="I55" s="190"/>
      <c r="J55" s="126" t="s">
        <v>89</v>
      </c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8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8"/>
      <c r="BF55" s="191"/>
      <c r="BG55" s="192"/>
      <c r="BH55" s="192"/>
      <c r="BI55" s="193"/>
      <c r="BJ55" s="64"/>
    </row>
    <row r="56" spans="1:73" customFormat="1" ht="22.5" customHeight="1" thickBot="1">
      <c r="A56" s="129" t="s">
        <v>45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BC56" s="65"/>
      <c r="BD56" s="65"/>
      <c r="BE56" s="65"/>
      <c r="BF56" s="65"/>
      <c r="BG56" s="65"/>
      <c r="BH56" s="66"/>
      <c r="BI56" s="66"/>
    </row>
    <row r="57" spans="1:73" customFormat="1" ht="18" customHeight="1">
      <c r="A57" s="130" t="s">
        <v>21</v>
      </c>
      <c r="B57" s="131"/>
      <c r="C57" s="164" t="s">
        <v>36</v>
      </c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31"/>
      <c r="O57" s="132" t="s">
        <v>34</v>
      </c>
      <c r="P57" s="133"/>
      <c r="Q57" s="166"/>
      <c r="R57" s="132" t="s">
        <v>29</v>
      </c>
      <c r="S57" s="133"/>
      <c r="T57" s="166"/>
      <c r="U57" s="132" t="s">
        <v>35</v>
      </c>
      <c r="V57" s="133"/>
      <c r="W57" s="166"/>
      <c r="X57" s="132" t="s">
        <v>37</v>
      </c>
      <c r="Y57" s="133"/>
      <c r="Z57" s="166"/>
      <c r="AA57" s="132" t="s">
        <v>38</v>
      </c>
      <c r="AB57" s="133"/>
      <c r="AC57" s="133"/>
      <c r="AD57" s="133"/>
      <c r="AE57" s="133"/>
      <c r="AF57" s="134"/>
      <c r="BC57" s="65"/>
      <c r="BD57" s="65"/>
      <c r="BE57" s="65"/>
      <c r="BF57" s="65"/>
      <c r="BG57" s="65"/>
      <c r="BH57" s="66"/>
      <c r="BI57" s="66"/>
    </row>
    <row r="58" spans="1:73" customFormat="1" ht="24.75" customHeight="1">
      <c r="A58" s="117">
        <v>1</v>
      </c>
      <c r="B58" s="118"/>
      <c r="C58" s="119" t="s">
        <v>172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1"/>
      <c r="O58" s="122">
        <v>3</v>
      </c>
      <c r="P58" s="123"/>
      <c r="Q58" s="118"/>
      <c r="R58" s="122">
        <v>3</v>
      </c>
      <c r="S58" s="123"/>
      <c r="T58" s="118"/>
      <c r="U58" s="122">
        <v>90</v>
      </c>
      <c r="V58" s="123"/>
      <c r="W58" s="118"/>
      <c r="X58" s="122">
        <v>2</v>
      </c>
      <c r="Y58" s="123"/>
      <c r="Z58" s="118"/>
      <c r="AA58" s="173" t="s">
        <v>70</v>
      </c>
      <c r="AB58" s="174"/>
      <c r="AC58" s="174"/>
      <c r="AD58" s="174"/>
      <c r="AE58" s="174"/>
      <c r="AF58" s="175"/>
      <c r="BC58" s="65"/>
      <c r="BD58" s="65"/>
      <c r="BE58" s="65"/>
      <c r="BF58" s="65"/>
      <c r="BG58" s="65"/>
      <c r="BH58" s="66"/>
      <c r="BI58" s="66"/>
    </row>
    <row r="59" spans="1:73" customFormat="1" ht="15.75" customHeight="1">
      <c r="A59" s="117">
        <v>2</v>
      </c>
      <c r="B59" s="118"/>
      <c r="C59" s="119" t="s">
        <v>173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1"/>
      <c r="O59" s="122">
        <v>2</v>
      </c>
      <c r="P59" s="123"/>
      <c r="Q59" s="118"/>
      <c r="R59" s="122">
        <v>3</v>
      </c>
      <c r="S59" s="123"/>
      <c r="T59" s="118"/>
      <c r="U59" s="122">
        <v>90</v>
      </c>
      <c r="V59" s="123"/>
      <c r="W59" s="118"/>
      <c r="X59" s="122">
        <v>2</v>
      </c>
      <c r="Y59" s="123"/>
      <c r="Z59" s="118"/>
      <c r="AA59" s="173" t="s">
        <v>70</v>
      </c>
      <c r="AB59" s="174"/>
      <c r="AC59" s="174"/>
      <c r="AD59" s="174"/>
      <c r="AE59" s="174"/>
      <c r="AF59" s="175"/>
      <c r="BC59" s="65"/>
      <c r="BD59" s="65"/>
      <c r="BE59" s="65"/>
      <c r="BF59" s="65"/>
      <c r="BG59" s="65"/>
      <c r="BH59" s="66"/>
      <c r="BI59" s="66"/>
    </row>
    <row r="60" spans="1:73" customFormat="1" ht="18" customHeight="1" thickBot="1">
      <c r="A60" s="194">
        <v>3</v>
      </c>
      <c r="B60" s="181"/>
      <c r="C60" s="176" t="s">
        <v>98</v>
      </c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8"/>
      <c r="O60" s="179">
        <v>3</v>
      </c>
      <c r="P60" s="180"/>
      <c r="Q60" s="181"/>
      <c r="R60" s="179">
        <v>9</v>
      </c>
      <c r="S60" s="180"/>
      <c r="T60" s="181"/>
      <c r="U60" s="179">
        <v>270</v>
      </c>
      <c r="V60" s="180"/>
      <c r="W60" s="181"/>
      <c r="X60" s="179">
        <v>6</v>
      </c>
      <c r="Y60" s="180"/>
      <c r="Z60" s="181"/>
      <c r="AA60" s="182" t="s">
        <v>70</v>
      </c>
      <c r="AB60" s="183"/>
      <c r="AC60" s="183"/>
      <c r="AD60" s="183"/>
      <c r="AE60" s="183"/>
      <c r="AF60" s="184"/>
      <c r="BC60" s="65"/>
      <c r="BD60" s="65"/>
      <c r="BE60" s="65"/>
      <c r="BF60" s="65"/>
      <c r="BG60" s="65"/>
      <c r="BH60" s="66"/>
      <c r="BI60" s="66"/>
    </row>
    <row r="61" spans="1:73" customFormat="1" ht="23.25" customHeight="1" thickBot="1">
      <c r="A61" s="60"/>
      <c r="B61" s="60"/>
      <c r="C61" s="67"/>
      <c r="D61" s="67"/>
      <c r="E61" s="67"/>
      <c r="F61" s="67" t="s">
        <v>163</v>
      </c>
      <c r="G61" s="67"/>
      <c r="H61" s="67"/>
      <c r="I61" s="67" t="s">
        <v>99</v>
      </c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5"/>
      <c r="AI61" s="65"/>
      <c r="AJ61" s="65"/>
      <c r="AK61" s="65"/>
      <c r="AL61" s="65"/>
      <c r="AM61" s="65"/>
      <c r="AN61" s="65"/>
      <c r="AO61" s="65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</row>
    <row r="62" spans="1:73" customFormat="1" ht="18" customHeight="1">
      <c r="A62" s="103">
        <v>1</v>
      </c>
      <c r="B62" s="104"/>
      <c r="C62" s="105" t="s">
        <v>174</v>
      </c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6">
        <v>1.5</v>
      </c>
      <c r="AE62" s="106"/>
      <c r="AF62" s="106"/>
      <c r="AG62" s="107"/>
      <c r="AH62" s="65"/>
      <c r="AI62" s="65"/>
      <c r="AJ62" s="65"/>
      <c r="AK62" s="65"/>
      <c r="AL62" s="65"/>
      <c r="AM62" s="65"/>
      <c r="AN62" s="65"/>
      <c r="AO62" s="65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70"/>
      <c r="BK62" s="70"/>
      <c r="BL62" s="70"/>
      <c r="BM62" s="70"/>
      <c r="BN62" s="70"/>
      <c r="BO62" s="70"/>
      <c r="BP62" s="108"/>
      <c r="BQ62" s="108"/>
      <c r="BR62" s="108"/>
      <c r="BS62" s="108"/>
      <c r="BT62" s="108"/>
      <c r="BU62" s="108"/>
    </row>
    <row r="63" spans="1:73" customFormat="1" ht="18" customHeight="1" thickBot="1">
      <c r="A63" s="167">
        <v>2</v>
      </c>
      <c r="B63" s="168"/>
      <c r="C63" s="169" t="s">
        <v>175</v>
      </c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70">
        <v>1.5</v>
      </c>
      <c r="AE63" s="170"/>
      <c r="AF63" s="170"/>
      <c r="AG63" s="171"/>
      <c r="AH63" s="65"/>
      <c r="AI63" s="65"/>
      <c r="AJ63" s="65"/>
      <c r="AK63" s="65"/>
      <c r="AL63" s="65"/>
      <c r="AM63" s="65"/>
      <c r="AN63" s="65"/>
      <c r="AO63" s="65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71"/>
      <c r="BK63" s="71"/>
      <c r="BL63" s="383"/>
      <c r="BM63" s="383"/>
      <c r="BN63" s="71"/>
      <c r="BO63" s="71"/>
      <c r="BP63" s="172"/>
      <c r="BQ63" s="172"/>
      <c r="BR63" s="172"/>
      <c r="BS63" s="172"/>
      <c r="BT63" s="172"/>
      <c r="BU63" s="172"/>
    </row>
    <row r="64" spans="1:73" customFormat="1" ht="18" customHeight="1">
      <c r="A64" s="72"/>
      <c r="B64" s="71" t="s">
        <v>164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6"/>
      <c r="BI64" s="66"/>
    </row>
    <row r="65" spans="1:65" customFormat="1" ht="9" customHeight="1">
      <c r="A65" s="67"/>
      <c r="B65" s="73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74"/>
      <c r="O65" s="74"/>
      <c r="P65" s="74"/>
      <c r="Q65" s="74"/>
      <c r="R65" s="74"/>
      <c r="S65" s="74"/>
      <c r="T65" s="74"/>
      <c r="U65" s="74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6"/>
      <c r="BI65" s="66"/>
    </row>
    <row r="66" spans="1:65" customFormat="1" ht="18" customHeight="1">
      <c r="A66" s="67"/>
      <c r="B66" s="109" t="s">
        <v>165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6"/>
      <c r="BM66" s="66"/>
    </row>
    <row r="67" spans="1:65" customFormat="1" ht="18" customHeight="1">
      <c r="A67" s="67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94"/>
      <c r="BK67" s="65"/>
      <c r="BL67" s="66"/>
      <c r="BM67" s="66"/>
    </row>
    <row r="68" spans="1:65" customFormat="1" ht="11.45" customHeight="1">
      <c r="A68" s="67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6"/>
      <c r="BM68" s="66"/>
    </row>
    <row r="69" spans="1:65" customFormat="1" ht="17.100000000000001" customHeight="1">
      <c r="B69" t="s">
        <v>101</v>
      </c>
      <c r="AG69" s="1"/>
      <c r="AH69" s="1"/>
      <c r="AI69" s="1"/>
      <c r="AJ69" s="1"/>
      <c r="AK69" s="1"/>
      <c r="AL69" s="35"/>
      <c r="AM69" s="35"/>
      <c r="AN69" s="35"/>
      <c r="AO69" s="35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7"/>
      <c r="BE69" s="36"/>
      <c r="BF69" s="36"/>
      <c r="BG69" s="36"/>
      <c r="BH69" s="36"/>
    </row>
    <row r="70" spans="1:65" customFormat="1" ht="17.100000000000001" customHeight="1">
      <c r="B70" s="110" t="s">
        <v>158</v>
      </c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7"/>
      <c r="BE70" s="36"/>
      <c r="BF70" s="36"/>
      <c r="BG70" s="36"/>
      <c r="BH70" s="36"/>
    </row>
    <row r="71" spans="1:65" customFormat="1"/>
  </sheetData>
  <mergeCells count="682">
    <mergeCell ref="BL63:BM63"/>
    <mergeCell ref="B38:I38"/>
    <mergeCell ref="J38:K38"/>
    <mergeCell ref="AR40:AS40"/>
    <mergeCell ref="BF39:BI39"/>
    <mergeCell ref="AV39:AW39"/>
    <mergeCell ref="AX39:AY39"/>
    <mergeCell ref="AZ39:BA39"/>
    <mergeCell ref="BD39:BE39"/>
    <mergeCell ref="P44:Q44"/>
    <mergeCell ref="R44:S44"/>
    <mergeCell ref="T44:U44"/>
    <mergeCell ref="V44:W44"/>
    <mergeCell ref="X44:Y44"/>
    <mergeCell ref="AR44:AS44"/>
    <mergeCell ref="AT44:AU44"/>
    <mergeCell ref="BF44:BI44"/>
    <mergeCell ref="BF40:BI40"/>
    <mergeCell ref="AX41:AY41"/>
    <mergeCell ref="AZ41:BA41"/>
    <mergeCell ref="AZ40:BA40"/>
    <mergeCell ref="BB40:BC40"/>
    <mergeCell ref="T39:U39"/>
    <mergeCell ref="AF43:AG43"/>
    <mergeCell ref="AZ37:BA37"/>
    <mergeCell ref="BB37:BC37"/>
    <mergeCell ref="BD37:BE37"/>
    <mergeCell ref="BF37:BI37"/>
    <mergeCell ref="AR37:AS37"/>
    <mergeCell ref="AT37:AU37"/>
    <mergeCell ref="AR39:AS39"/>
    <mergeCell ref="AT39:AU39"/>
    <mergeCell ref="BF38:BI38"/>
    <mergeCell ref="BB39:BC39"/>
    <mergeCell ref="AV37:AW37"/>
    <mergeCell ref="AX37:AY37"/>
    <mergeCell ref="AT38:AU38"/>
    <mergeCell ref="AV38:AW38"/>
    <mergeCell ref="AZ38:BA38"/>
    <mergeCell ref="BB38:BC38"/>
    <mergeCell ref="J36:K36"/>
    <mergeCell ref="AH38:AI38"/>
    <mergeCell ref="B32:I32"/>
    <mergeCell ref="B33:I33"/>
    <mergeCell ref="B34:I34"/>
    <mergeCell ref="B36:I36"/>
    <mergeCell ref="AB45:AC45"/>
    <mergeCell ref="L36:M36"/>
    <mergeCell ref="Z37:AA37"/>
    <mergeCell ref="AB37:AC37"/>
    <mergeCell ref="B37:I37"/>
    <mergeCell ref="J37:K37"/>
    <mergeCell ref="L37:M37"/>
    <mergeCell ref="N37:O37"/>
    <mergeCell ref="P37:Q37"/>
    <mergeCell ref="R37:S37"/>
    <mergeCell ref="T37:U37"/>
    <mergeCell ref="V37:W37"/>
    <mergeCell ref="X37:Y37"/>
    <mergeCell ref="Z44:AA44"/>
    <mergeCell ref="AB44:AC44"/>
    <mergeCell ref="P42:Q42"/>
    <mergeCell ref="N43:O43"/>
    <mergeCell ref="N42:O42"/>
    <mergeCell ref="A48:I48"/>
    <mergeCell ref="BF48:BI48"/>
    <mergeCell ref="BB43:BC43"/>
    <mergeCell ref="BD42:BE42"/>
    <mergeCell ref="BB42:BC42"/>
    <mergeCell ref="BD43:BE43"/>
    <mergeCell ref="BF47:BI47"/>
    <mergeCell ref="AH48:BE48"/>
    <mergeCell ref="J48:AG48"/>
    <mergeCell ref="AZ47:BA47"/>
    <mergeCell ref="BB47:BC47"/>
    <mergeCell ref="BD47:BE47"/>
    <mergeCell ref="J42:K42"/>
    <mergeCell ref="J43:K43"/>
    <mergeCell ref="AD44:AE44"/>
    <mergeCell ref="AF44:AG44"/>
    <mergeCell ref="AH44:AI44"/>
    <mergeCell ref="AJ44:AK44"/>
    <mergeCell ref="T47:U47"/>
    <mergeCell ref="T45:U45"/>
    <mergeCell ref="V45:W45"/>
    <mergeCell ref="AP44:AQ44"/>
    <mergeCell ref="B44:I44"/>
    <mergeCell ref="J44:K44"/>
    <mergeCell ref="N36:O36"/>
    <mergeCell ref="P36:Q36"/>
    <mergeCell ref="R36:S36"/>
    <mergeCell ref="T36:U36"/>
    <mergeCell ref="V36:W36"/>
    <mergeCell ref="X36:Y36"/>
    <mergeCell ref="AB36:AC36"/>
    <mergeCell ref="N41:O41"/>
    <mergeCell ref="P41:Q41"/>
    <mergeCell ref="P39:Q39"/>
    <mergeCell ref="Z40:AA40"/>
    <mergeCell ref="X40:Y40"/>
    <mergeCell ref="X41:Y41"/>
    <mergeCell ref="V41:W41"/>
    <mergeCell ref="R41:S41"/>
    <mergeCell ref="T41:U41"/>
    <mergeCell ref="L32:M32"/>
    <mergeCell ref="N33:O33"/>
    <mergeCell ref="V33:W33"/>
    <mergeCell ref="J26:AG26"/>
    <mergeCell ref="N27:U27"/>
    <mergeCell ref="AB35:AC35"/>
    <mergeCell ref="BF33:BI33"/>
    <mergeCell ref="BF35:BI35"/>
    <mergeCell ref="BD34:BE34"/>
    <mergeCell ref="AZ33:BA33"/>
    <mergeCell ref="BB32:BC32"/>
    <mergeCell ref="AH26:BE26"/>
    <mergeCell ref="AJ35:AK35"/>
    <mergeCell ref="AD35:AE35"/>
    <mergeCell ref="AF35:AG35"/>
    <mergeCell ref="BB33:BC33"/>
    <mergeCell ref="BD33:BE33"/>
    <mergeCell ref="AT32:AU32"/>
    <mergeCell ref="AV32:AW32"/>
    <mergeCell ref="AF32:AG32"/>
    <mergeCell ref="BD32:BE32"/>
    <mergeCell ref="AX32:AY32"/>
    <mergeCell ref="AR33:AS33"/>
    <mergeCell ref="AT33:AU33"/>
    <mergeCell ref="AF36:AG36"/>
    <mergeCell ref="AP34:AQ34"/>
    <mergeCell ref="AL33:AM33"/>
    <mergeCell ref="AP33:AQ33"/>
    <mergeCell ref="AH32:AI32"/>
    <mergeCell ref="B35:I35"/>
    <mergeCell ref="P32:Q32"/>
    <mergeCell ref="V32:W32"/>
    <mergeCell ref="J35:K35"/>
    <mergeCell ref="N35:O35"/>
    <mergeCell ref="P35:Q35"/>
    <mergeCell ref="R35:S35"/>
    <mergeCell ref="N34:O34"/>
    <mergeCell ref="P34:Q34"/>
    <mergeCell ref="R33:S33"/>
    <mergeCell ref="T33:U33"/>
    <mergeCell ref="X32:Y32"/>
    <mergeCell ref="J32:K32"/>
    <mergeCell ref="J33:K33"/>
    <mergeCell ref="J34:K34"/>
    <mergeCell ref="L34:M34"/>
    <mergeCell ref="AH33:AI33"/>
    <mergeCell ref="L35:M35"/>
    <mergeCell ref="R32:S32"/>
    <mergeCell ref="AT34:AU34"/>
    <mergeCell ref="AN28:AS28"/>
    <mergeCell ref="AL27:AS27"/>
    <mergeCell ref="AR34:AS34"/>
    <mergeCell ref="AV33:AW33"/>
    <mergeCell ref="AX33:AY33"/>
    <mergeCell ref="AR36:AS36"/>
    <mergeCell ref="AR32:AS32"/>
    <mergeCell ref="AX27:AY29"/>
    <mergeCell ref="AL36:AM36"/>
    <mergeCell ref="AF37:AG37"/>
    <mergeCell ref="AH37:AI37"/>
    <mergeCell ref="L33:M33"/>
    <mergeCell ref="Z33:AA33"/>
    <mergeCell ref="AD33:AE33"/>
    <mergeCell ref="AB32:AC32"/>
    <mergeCell ref="AD28:AE29"/>
    <mergeCell ref="Z32:AA32"/>
    <mergeCell ref="AD32:AE32"/>
    <mergeCell ref="X33:Y33"/>
    <mergeCell ref="AB33:AC33"/>
    <mergeCell ref="Z27:AA29"/>
    <mergeCell ref="T29:U29"/>
    <mergeCell ref="AB28:AC29"/>
    <mergeCell ref="T32:U32"/>
    <mergeCell ref="P33:Q33"/>
    <mergeCell ref="N28:O29"/>
    <mergeCell ref="N32:O32"/>
    <mergeCell ref="AB27:AG27"/>
    <mergeCell ref="AD34:AE34"/>
    <mergeCell ref="R34:S34"/>
    <mergeCell ref="Z34:AA34"/>
    <mergeCell ref="AB34:AC34"/>
    <mergeCell ref="AF34:AG34"/>
    <mergeCell ref="P47:Q47"/>
    <mergeCell ref="R47:S47"/>
    <mergeCell ref="V47:W47"/>
    <mergeCell ref="AB47:AC47"/>
    <mergeCell ref="R42:S42"/>
    <mergeCell ref="T42:U42"/>
    <mergeCell ref="R43:S43"/>
    <mergeCell ref="T43:U43"/>
    <mergeCell ref="V42:W42"/>
    <mergeCell ref="V43:W43"/>
    <mergeCell ref="X45:Y45"/>
    <mergeCell ref="Z45:AA45"/>
    <mergeCell ref="P43:Q43"/>
    <mergeCell ref="X43:Y43"/>
    <mergeCell ref="V46:W46"/>
    <mergeCell ref="AL43:AM43"/>
    <mergeCell ref="AH43:AI43"/>
    <mergeCell ref="Z43:AA43"/>
    <mergeCell ref="AB43:AC43"/>
    <mergeCell ref="AL44:AM44"/>
    <mergeCell ref="AN44:AO44"/>
    <mergeCell ref="AF41:AG41"/>
    <mergeCell ref="AL41:AM41"/>
    <mergeCell ref="AD42:AE42"/>
    <mergeCell ref="AF42:AG42"/>
    <mergeCell ref="AH41:AI41"/>
    <mergeCell ref="Z41:AA41"/>
    <mergeCell ref="AB41:AC41"/>
    <mergeCell ref="Z42:AA42"/>
    <mergeCell ref="AB42:AC42"/>
    <mergeCell ref="AH42:AI42"/>
    <mergeCell ref="AD41:AE41"/>
    <mergeCell ref="AJ41:AK41"/>
    <mergeCell ref="AN41:AO41"/>
    <mergeCell ref="AD43:AE43"/>
    <mergeCell ref="AN43:AO43"/>
    <mergeCell ref="AP47:AQ47"/>
    <mergeCell ref="AR47:AS47"/>
    <mergeCell ref="AD45:AE45"/>
    <mergeCell ref="AF45:AG45"/>
    <mergeCell ref="AF47:AG47"/>
    <mergeCell ref="AH47:AI47"/>
    <mergeCell ref="AR45:AS45"/>
    <mergeCell ref="AH45:AI45"/>
    <mergeCell ref="AJ45:AK45"/>
    <mergeCell ref="AJ47:AK47"/>
    <mergeCell ref="AL47:AM47"/>
    <mergeCell ref="AL45:AM45"/>
    <mergeCell ref="AN45:AO45"/>
    <mergeCell ref="AN47:AO47"/>
    <mergeCell ref="AD47:AE47"/>
    <mergeCell ref="AF46:AG46"/>
    <mergeCell ref="AH46:AI46"/>
    <mergeCell ref="AJ46:AK46"/>
    <mergeCell ref="AL46:AM46"/>
    <mergeCell ref="AN46:AO46"/>
    <mergeCell ref="AP46:AQ46"/>
    <mergeCell ref="AR46:AS46"/>
    <mergeCell ref="BF45:BI45"/>
    <mergeCell ref="BF43:BI43"/>
    <mergeCell ref="AN34:AO34"/>
    <mergeCell ref="BF41:BI41"/>
    <mergeCell ref="T35:U35"/>
    <mergeCell ref="V35:W35"/>
    <mergeCell ref="X34:Y34"/>
    <mergeCell ref="T34:U34"/>
    <mergeCell ref="V34:W34"/>
    <mergeCell ref="AD36:AE36"/>
    <mergeCell ref="BD38:BE38"/>
    <mergeCell ref="Z36:AA36"/>
    <mergeCell ref="AR41:AS41"/>
    <mergeCell ref="AT41:AU41"/>
    <mergeCell ref="AR43:AS43"/>
    <mergeCell ref="BF42:BI42"/>
    <mergeCell ref="BB41:BC41"/>
    <mergeCell ref="BD41:BE41"/>
    <mergeCell ref="BD40:BE40"/>
    <mergeCell ref="AV43:AW43"/>
    <mergeCell ref="AV40:AW40"/>
    <mergeCell ref="AZ36:BA36"/>
    <mergeCell ref="AV36:AW36"/>
    <mergeCell ref="BF36:BI36"/>
    <mergeCell ref="A47:I47"/>
    <mergeCell ref="J41:K41"/>
    <mergeCell ref="B41:I41"/>
    <mergeCell ref="B42:I42"/>
    <mergeCell ref="B43:I43"/>
    <mergeCell ref="B45:I45"/>
    <mergeCell ref="B40:I40"/>
    <mergeCell ref="B39:I39"/>
    <mergeCell ref="J39:K39"/>
    <mergeCell ref="J45:K45"/>
    <mergeCell ref="B46:I46"/>
    <mergeCell ref="J46:K46"/>
    <mergeCell ref="L47:M47"/>
    <mergeCell ref="N45:O45"/>
    <mergeCell ref="N47:O47"/>
    <mergeCell ref="L40:M40"/>
    <mergeCell ref="AJ38:AK38"/>
    <mergeCell ref="J47:K47"/>
    <mergeCell ref="L45:M45"/>
    <mergeCell ref="L41:M41"/>
    <mergeCell ref="L43:M43"/>
    <mergeCell ref="L42:M42"/>
    <mergeCell ref="L44:M44"/>
    <mergeCell ref="N44:O44"/>
    <mergeCell ref="L38:M38"/>
    <mergeCell ref="N38:O38"/>
    <mergeCell ref="P38:Q38"/>
    <mergeCell ref="X38:Y38"/>
    <mergeCell ref="Z38:AA38"/>
    <mergeCell ref="AB38:AC38"/>
    <mergeCell ref="AD38:AE38"/>
    <mergeCell ref="X42:Y42"/>
    <mergeCell ref="X47:Y47"/>
    <mergeCell ref="Z47:AA47"/>
    <mergeCell ref="R45:S45"/>
    <mergeCell ref="P45:Q45"/>
    <mergeCell ref="BF26:BI29"/>
    <mergeCell ref="AR29:AS29"/>
    <mergeCell ref="K10:AJ10"/>
    <mergeCell ref="B11:J11"/>
    <mergeCell ref="K11:AJ11"/>
    <mergeCell ref="L39:M39"/>
    <mergeCell ref="J40:K40"/>
    <mergeCell ref="N39:O39"/>
    <mergeCell ref="AL38:AM38"/>
    <mergeCell ref="AZ34:BA34"/>
    <mergeCell ref="AV34:AW34"/>
    <mergeCell ref="AV35:AW35"/>
    <mergeCell ref="AX35:AY35"/>
    <mergeCell ref="AT36:AU36"/>
    <mergeCell ref="BB34:BC34"/>
    <mergeCell ref="AX34:AY34"/>
    <mergeCell ref="BF34:BI34"/>
    <mergeCell ref="BD36:BE36"/>
    <mergeCell ref="AX36:AY36"/>
    <mergeCell ref="BB35:BC35"/>
    <mergeCell ref="BD35:BE35"/>
    <mergeCell ref="AZ35:BA35"/>
    <mergeCell ref="BB36:BC36"/>
    <mergeCell ref="AD37:AE37"/>
    <mergeCell ref="U14:X14"/>
    <mergeCell ref="P28:U28"/>
    <mergeCell ref="X27:Y29"/>
    <mergeCell ref="Q14:T14"/>
    <mergeCell ref="AH27:AI29"/>
    <mergeCell ref="BB4:BK4"/>
    <mergeCell ref="J27:K29"/>
    <mergeCell ref="A13:BB13"/>
    <mergeCell ref="V27:W29"/>
    <mergeCell ref="R29:S29"/>
    <mergeCell ref="B12:J12"/>
    <mergeCell ref="K12:AJ12"/>
    <mergeCell ref="AZ27:BE27"/>
    <mergeCell ref="A26:A29"/>
    <mergeCell ref="P29:Q29"/>
    <mergeCell ref="AR24:BI24"/>
    <mergeCell ref="BI14:BI17"/>
    <mergeCell ref="BH14:BH17"/>
    <mergeCell ref="O21:V21"/>
    <mergeCell ref="O23:AB23"/>
    <mergeCell ref="AV27:AW29"/>
    <mergeCell ref="AN29:AO29"/>
    <mergeCell ref="BB28:BC29"/>
    <mergeCell ref="H14:K14"/>
    <mergeCell ref="B9:J9"/>
    <mergeCell ref="K9:AJ9"/>
    <mergeCell ref="BJ26:BJ29"/>
    <mergeCell ref="BD28:BE29"/>
    <mergeCell ref="AZ32:BA32"/>
    <mergeCell ref="A19:B19"/>
    <mergeCell ref="B10:J10"/>
    <mergeCell ref="Z14:AB14"/>
    <mergeCell ref="AZ28:BA29"/>
    <mergeCell ref="AJ27:AK29"/>
    <mergeCell ref="O24:Z24"/>
    <mergeCell ref="BC14:BC17"/>
    <mergeCell ref="BD14:BD17"/>
    <mergeCell ref="BE14:BE17"/>
    <mergeCell ref="BC13:BI13"/>
    <mergeCell ref="A14:B17"/>
    <mergeCell ref="A18:B18"/>
    <mergeCell ref="BG14:BG17"/>
    <mergeCell ref="L27:M29"/>
    <mergeCell ref="BF14:BF17"/>
    <mergeCell ref="AT27:AU29"/>
    <mergeCell ref="AF28:AG29"/>
    <mergeCell ref="AP29:AQ29"/>
    <mergeCell ref="B26:I29"/>
    <mergeCell ref="AH36:AI36"/>
    <mergeCell ref="AJ36:AK36"/>
    <mergeCell ref="AN36:AO36"/>
    <mergeCell ref="AH34:AI34"/>
    <mergeCell ref="AJ34:AK34"/>
    <mergeCell ref="AL34:AM34"/>
    <mergeCell ref="AH35:AI35"/>
    <mergeCell ref="AN37:AO37"/>
    <mergeCell ref="Q1:AZ1"/>
    <mergeCell ref="Q2:AZ2"/>
    <mergeCell ref="Q3:AZ3"/>
    <mergeCell ref="Q5:AZ5"/>
    <mergeCell ref="A30:BJ30"/>
    <mergeCell ref="BF32:BI32"/>
    <mergeCell ref="AP21:BJ21"/>
    <mergeCell ref="O22:Z22"/>
    <mergeCell ref="BB5:BK5"/>
    <mergeCell ref="A25:BI25"/>
    <mergeCell ref="B6:J6"/>
    <mergeCell ref="K6:AJ6"/>
    <mergeCell ref="B7:J7"/>
    <mergeCell ref="K7:AJ7"/>
    <mergeCell ref="B8:J8"/>
    <mergeCell ref="K8:AJ8"/>
    <mergeCell ref="AP42:AQ42"/>
    <mergeCell ref="AJ42:AK42"/>
    <mergeCell ref="AL42:AM42"/>
    <mergeCell ref="AN42:AO42"/>
    <mergeCell ref="AN33:AO33"/>
    <mergeCell ref="AJ32:AK32"/>
    <mergeCell ref="AL32:AM32"/>
    <mergeCell ref="AJ40:AK40"/>
    <mergeCell ref="AL40:AM40"/>
    <mergeCell ref="AN40:AO40"/>
    <mergeCell ref="AP32:AQ32"/>
    <mergeCell ref="AJ33:AK33"/>
    <mergeCell ref="AN38:AO38"/>
    <mergeCell ref="AP37:AQ37"/>
    <mergeCell ref="AT43:AU43"/>
    <mergeCell ref="X35:Y35"/>
    <mergeCell ref="AJ39:AK39"/>
    <mergeCell ref="R39:S39"/>
    <mergeCell ref="AH39:AI39"/>
    <mergeCell ref="AP38:AQ38"/>
    <mergeCell ref="AR38:AS38"/>
    <mergeCell ref="Z35:AA35"/>
    <mergeCell ref="AX38:AY38"/>
    <mergeCell ref="Z39:AA39"/>
    <mergeCell ref="V39:W39"/>
    <mergeCell ref="AF39:AG39"/>
    <mergeCell ref="X39:Y39"/>
    <mergeCell ref="AB39:AC39"/>
    <mergeCell ref="AD39:AE39"/>
    <mergeCell ref="AP41:AQ41"/>
    <mergeCell ref="AL39:AM39"/>
    <mergeCell ref="AN39:AO39"/>
    <mergeCell ref="AP39:AQ39"/>
    <mergeCell ref="AJ37:AK37"/>
    <mergeCell ref="AL37:AM37"/>
    <mergeCell ref="R38:S38"/>
    <mergeCell ref="T38:U38"/>
    <mergeCell ref="V38:W38"/>
    <mergeCell ref="AT50:AU50"/>
    <mergeCell ref="AV50:AW50"/>
    <mergeCell ref="AX50:AY50"/>
    <mergeCell ref="AT47:AU47"/>
    <mergeCell ref="AF33:AG33"/>
    <mergeCell ref="AN32:AO32"/>
    <mergeCell ref="AL28:AM29"/>
    <mergeCell ref="AT35:AU35"/>
    <mergeCell ref="AR35:AS35"/>
    <mergeCell ref="AN35:AO35"/>
    <mergeCell ref="AP35:AQ35"/>
    <mergeCell ref="AL35:AM35"/>
    <mergeCell ref="AP36:AQ36"/>
    <mergeCell ref="AP45:AQ45"/>
    <mergeCell ref="AT45:AU45"/>
    <mergeCell ref="AP43:AQ43"/>
    <mergeCell ref="AV47:AW47"/>
    <mergeCell ref="AP40:AQ40"/>
    <mergeCell ref="AX40:AY40"/>
    <mergeCell ref="AJ43:AK43"/>
    <mergeCell ref="AX42:AY42"/>
    <mergeCell ref="AR42:AS42"/>
    <mergeCell ref="AT42:AU42"/>
    <mergeCell ref="AF38:AG38"/>
    <mergeCell ref="AV41:AW41"/>
    <mergeCell ref="AV42:AW42"/>
    <mergeCell ref="AZ43:BA43"/>
    <mergeCell ref="AZ45:BA45"/>
    <mergeCell ref="BB45:BC45"/>
    <mergeCell ref="BD45:BE45"/>
    <mergeCell ref="AV45:AW45"/>
    <mergeCell ref="BB50:BC50"/>
    <mergeCell ref="BD50:BE50"/>
    <mergeCell ref="AX45:AY45"/>
    <mergeCell ref="AX43:AY43"/>
    <mergeCell ref="AZ42:BA42"/>
    <mergeCell ref="AX47:AY47"/>
    <mergeCell ref="AV44:AW44"/>
    <mergeCell ref="AX44:AY44"/>
    <mergeCell ref="AZ44:BA44"/>
    <mergeCell ref="BB44:BC44"/>
    <mergeCell ref="BD44:BE44"/>
    <mergeCell ref="BD46:BE46"/>
    <mergeCell ref="AR51:AS51"/>
    <mergeCell ref="AT51:AU51"/>
    <mergeCell ref="BF51:BI51"/>
    <mergeCell ref="AV51:AW51"/>
    <mergeCell ref="AX51:AY51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Z50:BA50"/>
    <mergeCell ref="AZ53:BA53"/>
    <mergeCell ref="BB53:BC53"/>
    <mergeCell ref="BD53:BE53"/>
    <mergeCell ref="AR52:AS52"/>
    <mergeCell ref="BF52:BI52"/>
    <mergeCell ref="BF50:BI50"/>
    <mergeCell ref="B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BB52:BC52"/>
    <mergeCell ref="BD52:BE52"/>
    <mergeCell ref="AT52:AU52"/>
    <mergeCell ref="AV52:AW52"/>
    <mergeCell ref="AX52:AY52"/>
    <mergeCell ref="BF53:BI53"/>
    <mergeCell ref="B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BP63:BU63"/>
    <mergeCell ref="AJ54:AK54"/>
    <mergeCell ref="AA58:AF58"/>
    <mergeCell ref="C60:N60"/>
    <mergeCell ref="O60:Q60"/>
    <mergeCell ref="R60:T60"/>
    <mergeCell ref="U60:W60"/>
    <mergeCell ref="X60:Z60"/>
    <mergeCell ref="AA60:AF60"/>
    <mergeCell ref="AA59:AF59"/>
    <mergeCell ref="BF54:BI54"/>
    <mergeCell ref="A55:I55"/>
    <mergeCell ref="BF55:BI55"/>
    <mergeCell ref="AL54:AM54"/>
    <mergeCell ref="X54:Y54"/>
    <mergeCell ref="R59:T59"/>
    <mergeCell ref="U59:W59"/>
    <mergeCell ref="X59:Z59"/>
    <mergeCell ref="A60:B60"/>
    <mergeCell ref="AT54:AU54"/>
    <mergeCell ref="AV54:AW54"/>
    <mergeCell ref="Z54:AA54"/>
    <mergeCell ref="AB54:AC54"/>
    <mergeCell ref="AD54:AE54"/>
    <mergeCell ref="BD51:BE51"/>
    <mergeCell ref="AL53:AM53"/>
    <mergeCell ref="C14:G14"/>
    <mergeCell ref="A63:B63"/>
    <mergeCell ref="C63:AC63"/>
    <mergeCell ref="AD63:AG63"/>
    <mergeCell ref="AF54:AG54"/>
    <mergeCell ref="AH54:AI54"/>
    <mergeCell ref="AX54:AY54"/>
    <mergeCell ref="AZ54:BA54"/>
    <mergeCell ref="BB54:BC54"/>
    <mergeCell ref="BD54:BE54"/>
    <mergeCell ref="L53:M53"/>
    <mergeCell ref="N53:O53"/>
    <mergeCell ref="P53:Q53"/>
    <mergeCell ref="R53:S53"/>
    <mergeCell ref="T53:U53"/>
    <mergeCell ref="V53:W53"/>
    <mergeCell ref="X53:Y53"/>
    <mergeCell ref="Z53:AA53"/>
    <mergeCell ref="AT53:AU53"/>
    <mergeCell ref="AV53:AW53"/>
    <mergeCell ref="AX53:AY53"/>
    <mergeCell ref="AZ52:BA52"/>
    <mergeCell ref="A58:B58"/>
    <mergeCell ref="C58:N58"/>
    <mergeCell ref="O58:Q58"/>
    <mergeCell ref="R58:T58"/>
    <mergeCell ref="U58:W58"/>
    <mergeCell ref="X58:Z58"/>
    <mergeCell ref="B53:I53"/>
    <mergeCell ref="J53:K53"/>
    <mergeCell ref="AN53:AO53"/>
    <mergeCell ref="J54:K54"/>
    <mergeCell ref="L54:M54"/>
    <mergeCell ref="N54:O54"/>
    <mergeCell ref="P54:Q54"/>
    <mergeCell ref="R54:S54"/>
    <mergeCell ref="T54:U54"/>
    <mergeCell ref="V54:W54"/>
    <mergeCell ref="AN54:AO54"/>
    <mergeCell ref="AB53:AC53"/>
    <mergeCell ref="AD53:AE53"/>
    <mergeCell ref="C57:N57"/>
    <mergeCell ref="O57:Q57"/>
    <mergeCell ref="R57:T57"/>
    <mergeCell ref="U57:W57"/>
    <mergeCell ref="X57:Z57"/>
    <mergeCell ref="AA57:AF57"/>
    <mergeCell ref="A31:BJ31"/>
    <mergeCell ref="AD14:AG14"/>
    <mergeCell ref="AQ14:AT14"/>
    <mergeCell ref="AZ14:BB14"/>
    <mergeCell ref="AP53:AQ53"/>
    <mergeCell ref="AR53:AS53"/>
    <mergeCell ref="AP54:AQ54"/>
    <mergeCell ref="AR54:AS54"/>
    <mergeCell ref="AH14:AK14"/>
    <mergeCell ref="AU14:AX14"/>
    <mergeCell ref="AL14:AO14"/>
    <mergeCell ref="AF53:AG53"/>
    <mergeCell ref="AH53:AI53"/>
    <mergeCell ref="AJ53:AK53"/>
    <mergeCell ref="A49:BJ49"/>
    <mergeCell ref="B50:I50"/>
    <mergeCell ref="AZ51:BA51"/>
    <mergeCell ref="BB51:BC51"/>
    <mergeCell ref="AT46:AU46"/>
    <mergeCell ref="AV46:AW46"/>
    <mergeCell ref="AX46:AY46"/>
    <mergeCell ref="AZ46:BA46"/>
    <mergeCell ref="BB46:BC46"/>
    <mergeCell ref="A62:B62"/>
    <mergeCell ref="C62:AC62"/>
    <mergeCell ref="AD62:AG62"/>
    <mergeCell ref="BP62:BU62"/>
    <mergeCell ref="B66:AV66"/>
    <mergeCell ref="B70:AQ70"/>
    <mergeCell ref="AT40:AU40"/>
    <mergeCell ref="AB40:AC40"/>
    <mergeCell ref="V40:W40"/>
    <mergeCell ref="T40:U40"/>
    <mergeCell ref="R40:S40"/>
    <mergeCell ref="P40:Q40"/>
    <mergeCell ref="N40:O40"/>
    <mergeCell ref="AF40:AG40"/>
    <mergeCell ref="AD40:AE40"/>
    <mergeCell ref="AH40:AI40"/>
    <mergeCell ref="A59:B59"/>
    <mergeCell ref="C59:N59"/>
    <mergeCell ref="O59:Q59"/>
    <mergeCell ref="A54:I54"/>
    <mergeCell ref="J55:AG55"/>
    <mergeCell ref="AH55:BE55"/>
    <mergeCell ref="A56:AF56"/>
    <mergeCell ref="A57:B57"/>
    <mergeCell ref="L46:M46"/>
    <mergeCell ref="N46:O46"/>
    <mergeCell ref="P46:Q46"/>
    <mergeCell ref="R46:S46"/>
    <mergeCell ref="T46:U46"/>
    <mergeCell ref="X46:Y46"/>
    <mergeCell ref="Z46:AA46"/>
    <mergeCell ref="AB46:AC46"/>
    <mergeCell ref="AD46:AE46"/>
  </mergeCells>
  <phoneticPr fontId="2" type="noConversion"/>
  <pageMargins left="0.35433070866141736" right="0.19685039370078741" top="0.39370078740157483" bottom="0.39370078740157483" header="0.6692913385826772" footer="0.47244094488188981"/>
  <pageSetup paperSize="9" scale="91" fitToHeight="0" orientation="landscape" r:id="rId1"/>
  <headerFooter alignWithMargins="0"/>
  <rowBreaks count="3" manualBreakCount="3">
    <brk id="24" max="62" man="1"/>
    <brk id="38" max="62" man="1"/>
    <brk id="48" max="6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Lenovo</cp:lastModifiedBy>
  <cp:lastPrinted>2022-04-21T08:13:57Z</cp:lastPrinted>
  <dcterms:created xsi:type="dcterms:W3CDTF">2010-07-18T09:00:09Z</dcterms:created>
  <dcterms:modified xsi:type="dcterms:W3CDTF">2022-04-28T18:42:39Z</dcterms:modified>
</cp:coreProperties>
</file>