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85" windowWidth="15120" windowHeight="7830" activeTab="1"/>
  </bookViews>
  <sheets>
    <sheet name="Денна" sheetId="1" r:id="rId1"/>
    <sheet name="Діаграми" sheetId="4" r:id="rId2"/>
  </sheets>
  <definedNames>
    <definedName name="_xlnm.Print_Area" localSheetId="0">Денна!$A$193:$S$222</definedName>
    <definedName name="_xlnm.Print_Area" localSheetId="1">Діаграми!$E$1:$R$25</definedName>
  </definedNames>
  <calcPr calcId="145621"/>
</workbook>
</file>

<file path=xl/calcChain.xml><?xml version="1.0" encoding="utf-8"?>
<calcChain xmlns="http://schemas.openxmlformats.org/spreadsheetml/2006/main">
  <c r="H186" i="1" l="1"/>
  <c r="M186" i="1"/>
  <c r="P187" i="1"/>
  <c r="O187" i="1"/>
  <c r="N187" i="1"/>
  <c r="L187" i="1"/>
  <c r="K187" i="1"/>
  <c r="J187" i="1"/>
  <c r="I187" i="1"/>
  <c r="G187" i="1"/>
  <c r="F187" i="1"/>
  <c r="C187" i="1"/>
  <c r="M184" i="1"/>
  <c r="H184" i="1"/>
  <c r="M236" i="1"/>
  <c r="M237" i="1"/>
  <c r="M238" i="1"/>
  <c r="M239" i="1"/>
  <c r="M240" i="1"/>
  <c r="H236" i="1"/>
  <c r="H237" i="1"/>
  <c r="H238" i="1"/>
  <c r="H239" i="1"/>
  <c r="H240" i="1"/>
  <c r="H185" i="1"/>
  <c r="M185" i="1"/>
  <c r="M187" i="1" l="1"/>
  <c r="E186" i="1"/>
  <c r="D186" i="1" s="1"/>
  <c r="B186" i="1" s="1"/>
  <c r="H187" i="1"/>
  <c r="E184" i="1"/>
  <c r="E237" i="1"/>
  <c r="D237" i="1" s="1"/>
  <c r="B237" i="1" s="1"/>
  <c r="E239" i="1"/>
  <c r="D239" i="1" s="1"/>
  <c r="B239" i="1" s="1"/>
  <c r="E240" i="1"/>
  <c r="D240" i="1" s="1"/>
  <c r="B240" i="1" s="1"/>
  <c r="E238" i="1"/>
  <c r="D238" i="1" s="1"/>
  <c r="B238" i="1" s="1"/>
  <c r="E236" i="1"/>
  <c r="D236" i="1" s="1"/>
  <c r="B236" i="1" s="1"/>
  <c r="E185" i="1"/>
  <c r="D185" i="1" s="1"/>
  <c r="Q185" i="1" s="1"/>
  <c r="C219" i="1"/>
  <c r="C170" i="1"/>
  <c r="F219" i="1"/>
  <c r="G219" i="1"/>
  <c r="I219" i="1"/>
  <c r="J219" i="1"/>
  <c r="K219" i="1"/>
  <c r="L219" i="1"/>
  <c r="N219" i="1"/>
  <c r="O219" i="1"/>
  <c r="P219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Q186" i="1" l="1"/>
  <c r="R186" i="1"/>
  <c r="R239" i="1"/>
  <c r="E187" i="1"/>
  <c r="D184" i="1"/>
  <c r="Q239" i="1"/>
  <c r="B185" i="1"/>
  <c r="R185" i="1"/>
  <c r="H217" i="1"/>
  <c r="H218" i="1"/>
  <c r="E218" i="1" s="1"/>
  <c r="D218" i="1" s="1"/>
  <c r="D187" i="1" l="1"/>
  <c r="E188" i="1" s="1"/>
  <c r="R184" i="1"/>
  <c r="B184" i="1"/>
  <c r="Q184" i="1"/>
  <c r="Q218" i="1"/>
  <c r="R218" i="1"/>
  <c r="E217" i="1"/>
  <c r="D217" i="1" s="1"/>
  <c r="B217" i="1" s="1"/>
  <c r="B218" i="1"/>
  <c r="M219" i="1"/>
  <c r="H219" i="1"/>
  <c r="R217" i="1" l="1"/>
  <c r="E219" i="1"/>
  <c r="D219" i="1" s="1"/>
  <c r="B219" i="1" s="1"/>
  <c r="P188" i="1"/>
  <c r="N188" i="1"/>
  <c r="L188" i="1"/>
  <c r="J188" i="1"/>
  <c r="F188" i="1"/>
  <c r="G188" i="1"/>
  <c r="H188" i="1"/>
  <c r="K188" i="1"/>
  <c r="O188" i="1"/>
  <c r="B187" i="1"/>
  <c r="D188" i="1" s="1"/>
  <c r="R187" i="1"/>
  <c r="Q187" i="1"/>
  <c r="I188" i="1"/>
  <c r="M188" i="1"/>
  <c r="Q217" i="1"/>
  <c r="E220" i="1" l="1"/>
  <c r="P220" i="1" l="1"/>
  <c r="N220" i="1"/>
  <c r="L220" i="1"/>
  <c r="J220" i="1"/>
  <c r="F220" i="1"/>
  <c r="I220" i="1"/>
  <c r="K220" i="1"/>
  <c r="G220" i="1"/>
  <c r="O220" i="1"/>
  <c r="D220" i="1"/>
  <c r="R219" i="1"/>
  <c r="M220" i="1"/>
  <c r="Q219" i="1"/>
  <c r="H220" i="1"/>
  <c r="Q220" i="1" s="1"/>
  <c r="R220" i="1" l="1"/>
  <c r="P170" i="1" l="1"/>
  <c r="M98" i="1"/>
  <c r="H216" i="1" l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M201" i="1"/>
  <c r="H201" i="1"/>
  <c r="G100" i="1"/>
  <c r="N100" i="1"/>
  <c r="O100" i="1"/>
  <c r="C135" i="1"/>
  <c r="O170" i="1"/>
  <c r="F66" i="1"/>
  <c r="J66" i="1"/>
  <c r="K66" i="1"/>
  <c r="L66" i="1"/>
  <c r="F30" i="1"/>
  <c r="H9" i="1"/>
  <c r="J30" i="1"/>
  <c r="K30" i="1"/>
  <c r="L30" i="1"/>
  <c r="M160" i="1"/>
  <c r="H160" i="1"/>
  <c r="M125" i="1"/>
  <c r="H125" i="1"/>
  <c r="M90" i="1"/>
  <c r="H90" i="1"/>
  <c r="M56" i="1"/>
  <c r="H56" i="1"/>
  <c r="M20" i="1"/>
  <c r="H20" i="1"/>
  <c r="N135" i="1"/>
  <c r="O135" i="1"/>
  <c r="P135" i="1"/>
  <c r="P100" i="1"/>
  <c r="P66" i="1"/>
  <c r="C30" i="1"/>
  <c r="G30" i="1"/>
  <c r="I30" i="1"/>
  <c r="N30" i="1"/>
  <c r="O30" i="1"/>
  <c r="P30" i="1"/>
  <c r="G170" i="1"/>
  <c r="F170" i="1"/>
  <c r="I170" i="1"/>
  <c r="J170" i="1"/>
  <c r="K170" i="1"/>
  <c r="L170" i="1"/>
  <c r="N170" i="1"/>
  <c r="F135" i="1"/>
  <c r="G135" i="1"/>
  <c r="I135" i="1"/>
  <c r="J135" i="1"/>
  <c r="K135" i="1"/>
  <c r="L135" i="1"/>
  <c r="C100" i="1"/>
  <c r="F100" i="1"/>
  <c r="I100" i="1"/>
  <c r="J100" i="1"/>
  <c r="K100" i="1"/>
  <c r="L100" i="1"/>
  <c r="I66" i="1"/>
  <c r="M155" i="1"/>
  <c r="H155" i="1"/>
  <c r="M85" i="1"/>
  <c r="H85" i="1"/>
  <c r="M52" i="1"/>
  <c r="H52" i="1"/>
  <c r="M15" i="1"/>
  <c r="H15" i="1"/>
  <c r="M120" i="1"/>
  <c r="H120" i="1"/>
  <c r="P241" i="1"/>
  <c r="O241" i="1"/>
  <c r="N241" i="1"/>
  <c r="L241" i="1"/>
  <c r="K241" i="1"/>
  <c r="J241" i="1"/>
  <c r="I241" i="1"/>
  <c r="G241" i="1"/>
  <c r="F241" i="1"/>
  <c r="C241" i="1"/>
  <c r="M235" i="1"/>
  <c r="H235" i="1"/>
  <c r="M169" i="1"/>
  <c r="H169" i="1"/>
  <c r="M168" i="1"/>
  <c r="H168" i="1"/>
  <c r="M167" i="1"/>
  <c r="H167" i="1"/>
  <c r="M166" i="1"/>
  <c r="H166" i="1"/>
  <c r="M165" i="1"/>
  <c r="H165" i="1"/>
  <c r="M164" i="1"/>
  <c r="H164" i="1"/>
  <c r="M163" i="1"/>
  <c r="H163" i="1"/>
  <c r="M162" i="1"/>
  <c r="H162" i="1"/>
  <c r="M161" i="1"/>
  <c r="H161" i="1"/>
  <c r="M159" i="1"/>
  <c r="H159" i="1"/>
  <c r="M158" i="1"/>
  <c r="H158" i="1"/>
  <c r="M157" i="1"/>
  <c r="H157" i="1"/>
  <c r="M156" i="1"/>
  <c r="H156" i="1"/>
  <c r="M154" i="1"/>
  <c r="H154" i="1"/>
  <c r="M153" i="1"/>
  <c r="H153" i="1"/>
  <c r="M152" i="1"/>
  <c r="H152" i="1"/>
  <c r="M151" i="1"/>
  <c r="H151" i="1"/>
  <c r="M150" i="1"/>
  <c r="H150" i="1"/>
  <c r="M149" i="1"/>
  <c r="H149" i="1"/>
  <c r="M134" i="1"/>
  <c r="H134" i="1"/>
  <c r="M133" i="1"/>
  <c r="H133" i="1"/>
  <c r="M132" i="1"/>
  <c r="H132" i="1"/>
  <c r="M131" i="1"/>
  <c r="H131" i="1"/>
  <c r="M130" i="1"/>
  <c r="H130" i="1"/>
  <c r="M129" i="1"/>
  <c r="H129" i="1"/>
  <c r="M128" i="1"/>
  <c r="H128" i="1"/>
  <c r="M127" i="1"/>
  <c r="H127" i="1"/>
  <c r="M126" i="1"/>
  <c r="H126" i="1"/>
  <c r="M124" i="1"/>
  <c r="H124" i="1"/>
  <c r="M123" i="1"/>
  <c r="H123" i="1"/>
  <c r="M122" i="1"/>
  <c r="H122" i="1"/>
  <c r="M121" i="1"/>
  <c r="H121" i="1"/>
  <c r="M119" i="1"/>
  <c r="H119" i="1"/>
  <c r="M118" i="1"/>
  <c r="H118" i="1"/>
  <c r="M117" i="1"/>
  <c r="H117" i="1"/>
  <c r="M116" i="1"/>
  <c r="H116" i="1"/>
  <c r="M115" i="1"/>
  <c r="H115" i="1"/>
  <c r="M114" i="1"/>
  <c r="H114" i="1"/>
  <c r="M99" i="1"/>
  <c r="H99" i="1"/>
  <c r="H98" i="1"/>
  <c r="M97" i="1"/>
  <c r="H97" i="1"/>
  <c r="M96" i="1"/>
  <c r="H96" i="1"/>
  <c r="M95" i="1"/>
  <c r="H95" i="1"/>
  <c r="M94" i="1"/>
  <c r="H94" i="1"/>
  <c r="M93" i="1"/>
  <c r="H93" i="1"/>
  <c r="M92" i="1"/>
  <c r="H92" i="1"/>
  <c r="M91" i="1"/>
  <c r="H91" i="1"/>
  <c r="M89" i="1"/>
  <c r="H89" i="1"/>
  <c r="M88" i="1"/>
  <c r="H88" i="1"/>
  <c r="M87" i="1"/>
  <c r="H87" i="1"/>
  <c r="M86" i="1"/>
  <c r="H86" i="1"/>
  <c r="M84" i="1"/>
  <c r="H84" i="1"/>
  <c r="M83" i="1"/>
  <c r="H83" i="1"/>
  <c r="M82" i="1"/>
  <c r="H82" i="1"/>
  <c r="M81" i="1"/>
  <c r="H81" i="1"/>
  <c r="M80" i="1"/>
  <c r="H80" i="1"/>
  <c r="M79" i="1"/>
  <c r="H79" i="1"/>
  <c r="O66" i="1"/>
  <c r="N66" i="1"/>
  <c r="G66" i="1"/>
  <c r="C66" i="1"/>
  <c r="M65" i="1"/>
  <c r="H65" i="1"/>
  <c r="M64" i="1"/>
  <c r="H64" i="1"/>
  <c r="M63" i="1"/>
  <c r="H63" i="1"/>
  <c r="M62" i="1"/>
  <c r="H62" i="1"/>
  <c r="M61" i="1"/>
  <c r="H61" i="1"/>
  <c r="M60" i="1"/>
  <c r="H60" i="1"/>
  <c r="M59" i="1"/>
  <c r="H59" i="1"/>
  <c r="M58" i="1"/>
  <c r="H58" i="1"/>
  <c r="M57" i="1"/>
  <c r="H57" i="1"/>
  <c r="M55" i="1"/>
  <c r="H55" i="1"/>
  <c r="M54" i="1"/>
  <c r="H54" i="1"/>
  <c r="M53" i="1"/>
  <c r="H53" i="1"/>
  <c r="M51" i="1"/>
  <c r="H51" i="1"/>
  <c r="M50" i="1"/>
  <c r="H50" i="1"/>
  <c r="M49" i="1"/>
  <c r="H49" i="1"/>
  <c r="M48" i="1"/>
  <c r="H48" i="1"/>
  <c r="M47" i="1"/>
  <c r="H47" i="1"/>
  <c r="M46" i="1"/>
  <c r="H46" i="1"/>
  <c r="M29" i="1"/>
  <c r="H29" i="1"/>
  <c r="M28" i="1"/>
  <c r="H28" i="1"/>
  <c r="M27" i="1"/>
  <c r="H27" i="1"/>
  <c r="M26" i="1"/>
  <c r="H26" i="1"/>
  <c r="M25" i="1"/>
  <c r="H25" i="1"/>
  <c r="M24" i="1"/>
  <c r="H24" i="1"/>
  <c r="M23" i="1"/>
  <c r="H23" i="1"/>
  <c r="M22" i="1"/>
  <c r="H22" i="1"/>
  <c r="M21" i="1"/>
  <c r="H21" i="1"/>
  <c r="M19" i="1"/>
  <c r="H19" i="1"/>
  <c r="M18" i="1"/>
  <c r="H18" i="1"/>
  <c r="M17" i="1"/>
  <c r="H17" i="1"/>
  <c r="M16" i="1"/>
  <c r="H16" i="1"/>
  <c r="M14" i="1"/>
  <c r="H14" i="1"/>
  <c r="M13" i="1"/>
  <c r="H13" i="1"/>
  <c r="M12" i="1"/>
  <c r="H12" i="1"/>
  <c r="M11" i="1"/>
  <c r="H11" i="1"/>
  <c r="M10" i="1"/>
  <c r="H10" i="1"/>
  <c r="M9" i="1"/>
  <c r="E212" i="1" l="1"/>
  <c r="D212" i="1" s="1"/>
  <c r="B212" i="1" s="1"/>
  <c r="E210" i="1"/>
  <c r="D210" i="1" s="1"/>
  <c r="Q210" i="1" s="1"/>
  <c r="E206" i="1"/>
  <c r="D206" i="1" s="1"/>
  <c r="B206" i="1" s="1"/>
  <c r="E209" i="1"/>
  <c r="D209" i="1" s="1"/>
  <c r="R209" i="1" s="1"/>
  <c r="E216" i="1"/>
  <c r="D216" i="1" s="1"/>
  <c r="Q216" i="1" s="1"/>
  <c r="E201" i="1"/>
  <c r="D201" i="1" s="1"/>
  <c r="R201" i="1" s="1"/>
  <c r="E202" i="1"/>
  <c r="D202" i="1" s="1"/>
  <c r="R202" i="1" s="1"/>
  <c r="E204" i="1"/>
  <c r="D204" i="1" s="1"/>
  <c r="Q204" i="1" s="1"/>
  <c r="E205" i="1"/>
  <c r="D205" i="1" s="1"/>
  <c r="R205" i="1" s="1"/>
  <c r="E214" i="1"/>
  <c r="D214" i="1" s="1"/>
  <c r="B214" i="1" s="1"/>
  <c r="E215" i="1"/>
  <c r="D215" i="1" s="1"/>
  <c r="B215" i="1" s="1"/>
  <c r="E211" i="1"/>
  <c r="D211" i="1" s="1"/>
  <c r="B211" i="1" s="1"/>
  <c r="E208" i="1"/>
  <c r="D208" i="1" s="1"/>
  <c r="R208" i="1" s="1"/>
  <c r="E20" i="1"/>
  <c r="D20" i="1" s="1"/>
  <c r="B20" i="1" s="1"/>
  <c r="E56" i="1"/>
  <c r="D56" i="1" s="1"/>
  <c r="B56" i="1" s="1"/>
  <c r="E203" i="1"/>
  <c r="D203" i="1" s="1"/>
  <c r="B203" i="1" s="1"/>
  <c r="E207" i="1"/>
  <c r="D207" i="1" s="1"/>
  <c r="B207" i="1" s="1"/>
  <c r="E213" i="1"/>
  <c r="D213" i="1" s="1"/>
  <c r="B213" i="1" s="1"/>
  <c r="E160" i="1"/>
  <c r="D160" i="1" s="1"/>
  <c r="B160" i="1" s="1"/>
  <c r="E125" i="1"/>
  <c r="D125" i="1" s="1"/>
  <c r="E90" i="1"/>
  <c r="D90" i="1" s="1"/>
  <c r="B90" i="1" s="1"/>
  <c r="M66" i="1"/>
  <c r="M170" i="1"/>
  <c r="M100" i="1"/>
  <c r="M30" i="1"/>
  <c r="H30" i="1"/>
  <c r="H170" i="1"/>
  <c r="H135" i="1"/>
  <c r="H100" i="1"/>
  <c r="H66" i="1"/>
  <c r="E21" i="1"/>
  <c r="D21" i="1" s="1"/>
  <c r="R21" i="1" s="1"/>
  <c r="E154" i="1"/>
  <c r="D154" i="1" s="1"/>
  <c r="Q154" i="1" s="1"/>
  <c r="E155" i="1"/>
  <c r="D155" i="1" s="1"/>
  <c r="E92" i="1"/>
  <c r="D92" i="1" s="1"/>
  <c r="R92" i="1" s="1"/>
  <c r="E85" i="1"/>
  <c r="D85" i="1" s="1"/>
  <c r="E126" i="1"/>
  <c r="D126" i="1" s="1"/>
  <c r="R126" i="1" s="1"/>
  <c r="E52" i="1"/>
  <c r="D52" i="1" s="1"/>
  <c r="B52" i="1" s="1"/>
  <c r="E151" i="1"/>
  <c r="D151" i="1" s="1"/>
  <c r="R151" i="1" s="1"/>
  <c r="E116" i="1"/>
  <c r="D116" i="1" s="1"/>
  <c r="R116" i="1" s="1"/>
  <c r="E15" i="1"/>
  <c r="D15" i="1" s="1"/>
  <c r="B15" i="1" s="1"/>
  <c r="E10" i="1"/>
  <c r="D10" i="1" s="1"/>
  <c r="B10" i="1" s="1"/>
  <c r="E29" i="1"/>
  <c r="D29" i="1" s="1"/>
  <c r="R29" i="1" s="1"/>
  <c r="E54" i="1"/>
  <c r="D54" i="1" s="1"/>
  <c r="B54" i="1" s="1"/>
  <c r="E164" i="1"/>
  <c r="D164" i="1" s="1"/>
  <c r="Q164" i="1" s="1"/>
  <c r="E166" i="1"/>
  <c r="D166" i="1" s="1"/>
  <c r="R166" i="1" s="1"/>
  <c r="E168" i="1"/>
  <c r="D168" i="1" s="1"/>
  <c r="B168" i="1" s="1"/>
  <c r="E120" i="1"/>
  <c r="D120" i="1" s="1"/>
  <c r="B120" i="1" s="1"/>
  <c r="E25" i="1"/>
  <c r="D25" i="1" s="1"/>
  <c r="B25" i="1" s="1"/>
  <c r="E93" i="1"/>
  <c r="D93" i="1" s="1"/>
  <c r="Q93" i="1" s="1"/>
  <c r="E94" i="1"/>
  <c r="D94" i="1" s="1"/>
  <c r="R94" i="1" s="1"/>
  <c r="E98" i="1"/>
  <c r="D98" i="1" s="1"/>
  <c r="R98" i="1" s="1"/>
  <c r="E99" i="1"/>
  <c r="D99" i="1" s="1"/>
  <c r="B99" i="1" s="1"/>
  <c r="E127" i="1"/>
  <c r="D127" i="1" s="1"/>
  <c r="R127" i="1" s="1"/>
  <c r="E130" i="1"/>
  <c r="D130" i="1" s="1"/>
  <c r="Q130" i="1" s="1"/>
  <c r="E132" i="1"/>
  <c r="D132" i="1" s="1"/>
  <c r="Q132" i="1" s="1"/>
  <c r="E134" i="1"/>
  <c r="D134" i="1" s="1"/>
  <c r="B134" i="1" s="1"/>
  <c r="E27" i="1"/>
  <c r="D27" i="1" s="1"/>
  <c r="Q27" i="1" s="1"/>
  <c r="E48" i="1"/>
  <c r="D48" i="1" s="1"/>
  <c r="B48" i="1" s="1"/>
  <c r="E11" i="1"/>
  <c r="D11" i="1" s="1"/>
  <c r="R11" i="1" s="1"/>
  <c r="E117" i="1"/>
  <c r="D117" i="1" s="1"/>
  <c r="R117" i="1" s="1"/>
  <c r="E82" i="1"/>
  <c r="D82" i="1" s="1"/>
  <c r="R82" i="1" s="1"/>
  <c r="E12" i="1"/>
  <c r="D12" i="1" s="1"/>
  <c r="B12" i="1" s="1"/>
  <c r="E96" i="1"/>
  <c r="D96" i="1" s="1"/>
  <c r="R96" i="1" s="1"/>
  <c r="E62" i="1"/>
  <c r="D62" i="1" s="1"/>
  <c r="R62" i="1" s="1"/>
  <c r="E128" i="1"/>
  <c r="D128" i="1" s="1"/>
  <c r="B128" i="1" s="1"/>
  <c r="E115" i="1"/>
  <c r="D115" i="1" s="1"/>
  <c r="R115" i="1" s="1"/>
  <c r="E50" i="1"/>
  <c r="D50" i="1" s="1"/>
  <c r="B50" i="1" s="1"/>
  <c r="H241" i="1"/>
  <c r="E157" i="1"/>
  <c r="D157" i="1" s="1"/>
  <c r="R157" i="1" s="1"/>
  <c r="E159" i="1"/>
  <c r="D159" i="1" s="1"/>
  <c r="Q159" i="1" s="1"/>
  <c r="E162" i="1"/>
  <c r="D162" i="1" s="1"/>
  <c r="Q162" i="1" s="1"/>
  <c r="E118" i="1"/>
  <c r="D118" i="1" s="1"/>
  <c r="B118" i="1" s="1"/>
  <c r="E121" i="1"/>
  <c r="D121" i="1" s="1"/>
  <c r="R121" i="1" s="1"/>
  <c r="E123" i="1"/>
  <c r="D123" i="1" s="1"/>
  <c r="R123" i="1" s="1"/>
  <c r="E124" i="1"/>
  <c r="D124" i="1" s="1"/>
  <c r="E87" i="1"/>
  <c r="D87" i="1" s="1"/>
  <c r="R87" i="1" s="1"/>
  <c r="E89" i="1"/>
  <c r="D89" i="1" s="1"/>
  <c r="R89" i="1" s="1"/>
  <c r="E91" i="1"/>
  <c r="D91" i="1" s="1"/>
  <c r="R91" i="1" s="1"/>
  <c r="E58" i="1"/>
  <c r="D58" i="1" s="1"/>
  <c r="B58" i="1" s="1"/>
  <c r="E13" i="1"/>
  <c r="D13" i="1" s="1"/>
  <c r="Q13" i="1" s="1"/>
  <c r="E16" i="1"/>
  <c r="D16" i="1" s="1"/>
  <c r="B16" i="1" s="1"/>
  <c r="E19" i="1"/>
  <c r="D19" i="1" s="1"/>
  <c r="R19" i="1" s="1"/>
  <c r="E18" i="1"/>
  <c r="D18" i="1" s="1"/>
  <c r="Q18" i="1" s="1"/>
  <c r="E23" i="1"/>
  <c r="D23" i="1" s="1"/>
  <c r="Q23" i="1" s="1"/>
  <c r="E46" i="1"/>
  <c r="D46" i="1" s="1"/>
  <c r="Q46" i="1" s="1"/>
  <c r="E51" i="1"/>
  <c r="D51" i="1" s="1"/>
  <c r="Q51" i="1" s="1"/>
  <c r="E60" i="1"/>
  <c r="D60" i="1" s="1"/>
  <c r="Q60" i="1" s="1"/>
  <c r="E64" i="1"/>
  <c r="D64" i="1" s="1"/>
  <c r="Q64" i="1" s="1"/>
  <c r="E80" i="1"/>
  <c r="D80" i="1" s="1"/>
  <c r="Q80" i="1" s="1"/>
  <c r="E83" i="1"/>
  <c r="D83" i="1" s="1"/>
  <c r="R83" i="1" s="1"/>
  <c r="E84" i="1"/>
  <c r="D84" i="1" s="1"/>
  <c r="Q84" i="1" s="1"/>
  <c r="E86" i="1"/>
  <c r="D86" i="1" s="1"/>
  <c r="R86" i="1" s="1"/>
  <c r="E88" i="1"/>
  <c r="D88" i="1" s="1"/>
  <c r="R88" i="1" s="1"/>
  <c r="E95" i="1"/>
  <c r="D95" i="1" s="1"/>
  <c r="R95" i="1" s="1"/>
  <c r="E97" i="1"/>
  <c r="D97" i="1" s="1"/>
  <c r="R97" i="1" s="1"/>
  <c r="E119" i="1"/>
  <c r="D119" i="1" s="1"/>
  <c r="R119" i="1" s="1"/>
  <c r="E122" i="1"/>
  <c r="D122" i="1" s="1"/>
  <c r="R122" i="1" s="1"/>
  <c r="E149" i="1"/>
  <c r="D149" i="1" s="1"/>
  <c r="E114" i="1"/>
  <c r="D114" i="1" s="1"/>
  <c r="E9" i="1"/>
  <c r="E14" i="1"/>
  <c r="D14" i="1" s="1"/>
  <c r="E17" i="1"/>
  <c r="D17" i="1" s="1"/>
  <c r="E22" i="1"/>
  <c r="D22" i="1" s="1"/>
  <c r="E24" i="1"/>
  <c r="D24" i="1" s="1"/>
  <c r="E26" i="1"/>
  <c r="D26" i="1" s="1"/>
  <c r="E28" i="1"/>
  <c r="D28" i="1" s="1"/>
  <c r="Q28" i="1" s="1"/>
  <c r="E47" i="1"/>
  <c r="D47" i="1" s="1"/>
  <c r="E49" i="1"/>
  <c r="D49" i="1" s="1"/>
  <c r="E53" i="1"/>
  <c r="D53" i="1" s="1"/>
  <c r="Q53" i="1" s="1"/>
  <c r="E55" i="1"/>
  <c r="D55" i="1" s="1"/>
  <c r="E57" i="1"/>
  <c r="D57" i="1" s="1"/>
  <c r="B57" i="1" s="1"/>
  <c r="E59" i="1"/>
  <c r="D59" i="1" s="1"/>
  <c r="E61" i="1"/>
  <c r="D61" i="1" s="1"/>
  <c r="Q61" i="1" s="1"/>
  <c r="E63" i="1"/>
  <c r="D63" i="1" s="1"/>
  <c r="E65" i="1"/>
  <c r="D65" i="1" s="1"/>
  <c r="E79" i="1"/>
  <c r="E81" i="1"/>
  <c r="D81" i="1" s="1"/>
  <c r="Q81" i="1" s="1"/>
  <c r="E129" i="1"/>
  <c r="D129" i="1" s="1"/>
  <c r="E131" i="1"/>
  <c r="D131" i="1" s="1"/>
  <c r="Q131" i="1" s="1"/>
  <c r="E133" i="1"/>
  <c r="D133" i="1" s="1"/>
  <c r="Q133" i="1" s="1"/>
  <c r="M135" i="1"/>
  <c r="E150" i="1"/>
  <c r="D150" i="1" s="1"/>
  <c r="Q150" i="1" s="1"/>
  <c r="E152" i="1"/>
  <c r="D152" i="1" s="1"/>
  <c r="Q152" i="1" s="1"/>
  <c r="E153" i="1"/>
  <c r="D153" i="1" s="1"/>
  <c r="E156" i="1"/>
  <c r="D156" i="1" s="1"/>
  <c r="Q156" i="1" s="1"/>
  <c r="E158" i="1"/>
  <c r="D158" i="1" s="1"/>
  <c r="Q158" i="1" s="1"/>
  <c r="E161" i="1"/>
  <c r="D161" i="1" s="1"/>
  <c r="Q161" i="1" s="1"/>
  <c r="E163" i="1"/>
  <c r="D163" i="1" s="1"/>
  <c r="E165" i="1"/>
  <c r="D165" i="1" s="1"/>
  <c r="Q165" i="1" s="1"/>
  <c r="E167" i="1"/>
  <c r="D167" i="1" s="1"/>
  <c r="Q167" i="1" s="1"/>
  <c r="E169" i="1"/>
  <c r="D169" i="1" s="1"/>
  <c r="Q169" i="1" s="1"/>
  <c r="E235" i="1"/>
  <c r="Q237" i="1"/>
  <c r="M241" i="1"/>
  <c r="R211" i="1" l="1"/>
  <c r="Q206" i="1"/>
  <c r="R212" i="1"/>
  <c r="B216" i="1"/>
  <c r="R206" i="1"/>
  <c r="R214" i="1"/>
  <c r="B202" i="1"/>
  <c r="Q212" i="1"/>
  <c r="Q211" i="1"/>
  <c r="R216" i="1"/>
  <c r="Q202" i="1"/>
  <c r="B205" i="1"/>
  <c r="Q214" i="1"/>
  <c r="Q20" i="1"/>
  <c r="Q240" i="1"/>
  <c r="R207" i="1"/>
  <c r="Q207" i="1"/>
  <c r="Q208" i="1"/>
  <c r="R210" i="1"/>
  <c r="Q215" i="1"/>
  <c r="Q201" i="1"/>
  <c r="B210" i="1"/>
  <c r="B204" i="1"/>
  <c r="R215" i="1"/>
  <c r="B208" i="1"/>
  <c r="B201" i="1"/>
  <c r="Q209" i="1"/>
  <c r="B209" i="1"/>
  <c r="R204" i="1"/>
  <c r="Q205" i="1"/>
  <c r="R213" i="1"/>
  <c r="R203" i="1"/>
  <c r="R90" i="1"/>
  <c r="Q90" i="1"/>
  <c r="R56" i="1"/>
  <c r="Q56" i="1"/>
  <c r="R20" i="1"/>
  <c r="Q213" i="1"/>
  <c r="Q203" i="1"/>
  <c r="R160" i="1"/>
  <c r="Q160" i="1"/>
  <c r="R120" i="1"/>
  <c r="B125" i="1"/>
  <c r="R125" i="1"/>
  <c r="Q125" i="1"/>
  <c r="R168" i="1"/>
  <c r="Q168" i="1"/>
  <c r="Q62" i="1"/>
  <c r="B91" i="1"/>
  <c r="Q166" i="1"/>
  <c r="Q11" i="1"/>
  <c r="B21" i="1"/>
  <c r="B151" i="1"/>
  <c r="Q151" i="1"/>
  <c r="E30" i="1"/>
  <c r="D30" i="1" s="1"/>
  <c r="R236" i="1"/>
  <c r="Q134" i="1"/>
  <c r="R10" i="1"/>
  <c r="E170" i="1"/>
  <c r="D170" i="1" s="1"/>
  <c r="E66" i="1"/>
  <c r="D66" i="1" s="1"/>
  <c r="R124" i="1"/>
  <c r="B124" i="1"/>
  <c r="E100" i="1"/>
  <c r="D100" i="1" s="1"/>
  <c r="B154" i="1"/>
  <c r="R164" i="1"/>
  <c r="B96" i="1"/>
  <c r="R93" i="1"/>
  <c r="Q16" i="1"/>
  <c r="R16" i="1"/>
  <c r="Q21" i="1"/>
  <c r="B27" i="1"/>
  <c r="Q238" i="1"/>
  <c r="Q48" i="1"/>
  <c r="R58" i="1"/>
  <c r="R118" i="1"/>
  <c r="Q116" i="1"/>
  <c r="R154" i="1"/>
  <c r="Q236" i="1"/>
  <c r="Q127" i="1"/>
  <c r="B166" i="1"/>
  <c r="B11" i="1"/>
  <c r="Q10" i="1"/>
  <c r="Q92" i="1"/>
  <c r="B126" i="1"/>
  <c r="B127" i="1"/>
  <c r="B88" i="1"/>
  <c r="Q82" i="1"/>
  <c r="Q54" i="1"/>
  <c r="R27" i="1"/>
  <c r="B116" i="1"/>
  <c r="B82" i="1"/>
  <c r="R54" i="1"/>
  <c r="B98" i="1"/>
  <c r="Q91" i="1"/>
  <c r="B93" i="1"/>
  <c r="Q126" i="1"/>
  <c r="Q96" i="1"/>
  <c r="B92" i="1"/>
  <c r="B115" i="1"/>
  <c r="B155" i="1"/>
  <c r="R155" i="1"/>
  <c r="Q155" i="1"/>
  <c r="Q99" i="1"/>
  <c r="R130" i="1"/>
  <c r="B117" i="1"/>
  <c r="Q94" i="1"/>
  <c r="R238" i="1"/>
  <c r="B162" i="1"/>
  <c r="B95" i="1"/>
  <c r="R99" i="1"/>
  <c r="R25" i="1"/>
  <c r="B94" i="1"/>
  <c r="B85" i="1"/>
  <c r="R85" i="1"/>
  <c r="Q85" i="1"/>
  <c r="Q124" i="1"/>
  <c r="R134" i="1"/>
  <c r="R48" i="1"/>
  <c r="R128" i="1"/>
  <c r="R52" i="1"/>
  <c r="Q52" i="1"/>
  <c r="B164" i="1"/>
  <c r="B130" i="1"/>
  <c r="Q25" i="1"/>
  <c r="B29" i="1"/>
  <c r="B132" i="1"/>
  <c r="B123" i="1"/>
  <c r="R15" i="1"/>
  <c r="Q15" i="1"/>
  <c r="B121" i="1"/>
  <c r="Q117" i="1"/>
  <c r="Q50" i="1"/>
  <c r="Q19" i="1"/>
  <c r="B157" i="1"/>
  <c r="R132" i="1"/>
  <c r="Q29" i="1"/>
  <c r="Q12" i="1"/>
  <c r="B23" i="1"/>
  <c r="B62" i="1"/>
  <c r="R50" i="1"/>
  <c r="R12" i="1"/>
  <c r="Q157" i="1"/>
  <c r="Q120" i="1"/>
  <c r="R162" i="1"/>
  <c r="B18" i="1"/>
  <c r="B19" i="1"/>
  <c r="Q128" i="1"/>
  <c r="Q98" i="1"/>
  <c r="B89" i="1"/>
  <c r="B159" i="1"/>
  <c r="R60" i="1"/>
  <c r="Q121" i="1"/>
  <c r="Q115" i="1"/>
  <c r="Q119" i="1"/>
  <c r="B119" i="1"/>
  <c r="Q87" i="1"/>
  <c r="B87" i="1"/>
  <c r="B83" i="1"/>
  <c r="R13" i="1"/>
  <c r="R159" i="1"/>
  <c r="Q118" i="1"/>
  <c r="Q123" i="1"/>
  <c r="B122" i="1"/>
  <c r="Q122" i="1"/>
  <c r="Q95" i="1"/>
  <c r="Q86" i="1"/>
  <c r="B86" i="1"/>
  <c r="B80" i="1"/>
  <c r="Q89" i="1"/>
  <c r="B97" i="1"/>
  <c r="Q97" i="1"/>
  <c r="Q88" i="1"/>
  <c r="Q83" i="1"/>
  <c r="R80" i="1"/>
  <c r="Q58" i="1"/>
  <c r="B64" i="1"/>
  <c r="R51" i="1"/>
  <c r="R64" i="1"/>
  <c r="B51" i="1"/>
  <c r="B13" i="1"/>
  <c r="R23" i="1"/>
  <c r="B60" i="1"/>
  <c r="R18" i="1"/>
  <c r="R84" i="1"/>
  <c r="B84" i="1"/>
  <c r="R163" i="1"/>
  <c r="B163" i="1"/>
  <c r="R153" i="1"/>
  <c r="B153" i="1"/>
  <c r="R149" i="1"/>
  <c r="B149" i="1"/>
  <c r="R129" i="1"/>
  <c r="B129" i="1"/>
  <c r="D79" i="1"/>
  <c r="R59" i="1"/>
  <c r="B59" i="1"/>
  <c r="R49" i="1"/>
  <c r="B49" i="1"/>
  <c r="R26" i="1"/>
  <c r="B26" i="1"/>
  <c r="R22" i="1"/>
  <c r="B22" i="1"/>
  <c r="D9" i="1"/>
  <c r="R114" i="1"/>
  <c r="B114" i="1"/>
  <c r="R240" i="1"/>
  <c r="D235" i="1"/>
  <c r="B235" i="1" s="1"/>
  <c r="E241" i="1"/>
  <c r="R169" i="1"/>
  <c r="B169" i="1"/>
  <c r="R165" i="1"/>
  <c r="B165" i="1"/>
  <c r="R161" i="1"/>
  <c r="B161" i="1"/>
  <c r="R156" i="1"/>
  <c r="B156" i="1"/>
  <c r="R152" i="1"/>
  <c r="B152" i="1"/>
  <c r="R131" i="1"/>
  <c r="B131" i="1"/>
  <c r="R81" i="1"/>
  <c r="B81" i="1"/>
  <c r="R65" i="1"/>
  <c r="B65" i="1"/>
  <c r="R61" i="1"/>
  <c r="B61" i="1"/>
  <c r="R57" i="1"/>
  <c r="R53" i="1"/>
  <c r="B53" i="1"/>
  <c r="R47" i="1"/>
  <c r="B47" i="1"/>
  <c r="R46" i="1"/>
  <c r="B46" i="1"/>
  <c r="R28" i="1"/>
  <c r="B28" i="1"/>
  <c r="R24" i="1"/>
  <c r="B24" i="1"/>
  <c r="R17" i="1"/>
  <c r="B17" i="1"/>
  <c r="E135" i="1"/>
  <c r="Q163" i="1"/>
  <c r="Q59" i="1"/>
  <c r="Q49" i="1"/>
  <c r="Q149" i="1"/>
  <c r="Q114" i="1"/>
  <c r="Q26" i="1"/>
  <c r="Q22" i="1"/>
  <c r="Q17" i="1"/>
  <c r="Q65" i="1"/>
  <c r="Q57" i="1"/>
  <c r="Q47" i="1"/>
  <c r="Q24" i="1"/>
  <c r="R237" i="1"/>
  <c r="R167" i="1"/>
  <c r="B167" i="1"/>
  <c r="R158" i="1"/>
  <c r="B158" i="1"/>
  <c r="R150" i="1"/>
  <c r="B150" i="1"/>
  <c r="R133" i="1"/>
  <c r="B133" i="1"/>
  <c r="R63" i="1"/>
  <c r="B63" i="1"/>
  <c r="R55" i="1"/>
  <c r="B55" i="1"/>
  <c r="R14" i="1"/>
  <c r="B14" i="1"/>
  <c r="Q153" i="1"/>
  <c r="Q129" i="1"/>
  <c r="Q63" i="1"/>
  <c r="Q55" i="1"/>
  <c r="Q14" i="1"/>
  <c r="B30" i="1" l="1"/>
  <c r="K31" i="1"/>
  <c r="L31" i="1"/>
  <c r="E171" i="1"/>
  <c r="P67" i="1"/>
  <c r="N67" i="1"/>
  <c r="L67" i="1"/>
  <c r="J67" i="1"/>
  <c r="F67" i="1"/>
  <c r="Q66" i="1"/>
  <c r="I67" i="1"/>
  <c r="M67" i="1"/>
  <c r="R66" i="1"/>
  <c r="H67" i="1"/>
  <c r="K67" i="1"/>
  <c r="G67" i="1"/>
  <c r="O67" i="1"/>
  <c r="B66" i="1"/>
  <c r="D67" i="1" s="1"/>
  <c r="D241" i="1"/>
  <c r="R235" i="1"/>
  <c r="Q235" i="1"/>
  <c r="R9" i="1"/>
  <c r="B9" i="1"/>
  <c r="Q9" i="1"/>
  <c r="E101" i="1"/>
  <c r="R79" i="1"/>
  <c r="B79" i="1"/>
  <c r="Q79" i="1"/>
  <c r="D135" i="1"/>
  <c r="E136" i="1" s="1"/>
  <c r="P171" i="1"/>
  <c r="N171" i="1"/>
  <c r="L171" i="1"/>
  <c r="J171" i="1"/>
  <c r="F171" i="1"/>
  <c r="M171" i="1"/>
  <c r="H171" i="1"/>
  <c r="B170" i="1"/>
  <c r="D171" i="1" s="1"/>
  <c r="I171" i="1"/>
  <c r="Q170" i="1"/>
  <c r="G171" i="1"/>
  <c r="O171" i="1"/>
  <c r="K171" i="1"/>
  <c r="R170" i="1"/>
  <c r="E67" i="1"/>
  <c r="E242" i="1" l="1"/>
  <c r="L242" i="1"/>
  <c r="N101" i="1"/>
  <c r="J101" i="1"/>
  <c r="F101" i="1"/>
  <c r="P101" i="1"/>
  <c r="L101" i="1"/>
  <c r="H101" i="1"/>
  <c r="O101" i="1"/>
  <c r="M101" i="1"/>
  <c r="R100" i="1"/>
  <c r="B100" i="1"/>
  <c r="D101" i="1" s="1"/>
  <c r="K101" i="1"/>
  <c r="Q100" i="1"/>
  <c r="G101" i="1"/>
  <c r="I101" i="1"/>
  <c r="O31" i="1"/>
  <c r="I31" i="1"/>
  <c r="G31" i="1"/>
  <c r="D31" i="1"/>
  <c r="M31" i="1"/>
  <c r="N31" i="1"/>
  <c r="F31" i="1"/>
  <c r="P31" i="1"/>
  <c r="J31" i="1"/>
  <c r="R30" i="1"/>
  <c r="H31" i="1"/>
  <c r="Q30" i="1"/>
  <c r="O242" i="1"/>
  <c r="K242" i="1"/>
  <c r="I242" i="1"/>
  <c r="G242" i="1"/>
  <c r="B241" i="1"/>
  <c r="D242" i="1" s="1"/>
  <c r="N242" i="1"/>
  <c r="H242" i="1"/>
  <c r="F242" i="1"/>
  <c r="P242" i="1"/>
  <c r="Q241" i="1"/>
  <c r="R241" i="1"/>
  <c r="J242" i="1"/>
  <c r="M242" i="1"/>
  <c r="O136" i="1"/>
  <c r="K136" i="1"/>
  <c r="I136" i="1"/>
  <c r="G136" i="1"/>
  <c r="B135" i="1"/>
  <c r="D136" i="1" s="1"/>
  <c r="R135" i="1"/>
  <c r="N136" i="1"/>
  <c r="J136" i="1"/>
  <c r="L136" i="1"/>
  <c r="F136" i="1"/>
  <c r="P136" i="1"/>
  <c r="H136" i="1"/>
  <c r="Q135" i="1"/>
  <c r="M136" i="1"/>
  <c r="E31" i="1"/>
</calcChain>
</file>

<file path=xl/sharedStrings.xml><?xml version="1.0" encoding="utf-8"?>
<sst xmlns="http://schemas.openxmlformats.org/spreadsheetml/2006/main" count="575" uniqueCount="125">
  <si>
    <t>Державний вищий навчальний заклад</t>
  </si>
  <si>
    <t xml:space="preserve">Денне навчання </t>
  </si>
  <si>
    <t>Зведена по університету</t>
  </si>
  <si>
    <t>Факультети</t>
  </si>
  <si>
    <t>Усього студентів          на       початок    сесії</t>
  </si>
  <si>
    <t>Повинні склада-ти екзамен (гр.2-гр.3)</t>
  </si>
  <si>
    <t>Усього допуще-но до екзаме-нів</t>
  </si>
  <si>
    <t>Не допущено</t>
  </si>
  <si>
    <t>Склали</t>
  </si>
  <si>
    <t>Дістали незадовільну оцінку</t>
  </si>
  <si>
    <t>Абсо-лютна успіш-ність (%) (гр8/гр4)</t>
  </si>
  <si>
    <t>Якість   (%)</t>
  </si>
  <si>
    <t>Примітка</t>
  </si>
  <si>
    <t xml:space="preserve">З усіх предме-      тів </t>
  </si>
  <si>
    <t>тільки на "добре" і "відмінно"</t>
  </si>
  <si>
    <t>тільки на "задо-вільно"</t>
  </si>
  <si>
    <t>Усього     ( сума гр.14,15, 16)</t>
  </si>
  <si>
    <t>одну</t>
  </si>
  <si>
    <t>дві</t>
  </si>
  <si>
    <t>три</t>
  </si>
  <si>
    <t>Біологічний</t>
  </si>
  <si>
    <t>Географічний</t>
  </si>
  <si>
    <t>Інженерно-технічний</t>
  </si>
  <si>
    <t>Інформаційних технологій</t>
  </si>
  <si>
    <t>Математичний</t>
  </si>
  <si>
    <t>Медичний</t>
  </si>
  <si>
    <t>Стоматологічний</t>
  </si>
  <si>
    <t>Суспільних наук</t>
  </si>
  <si>
    <t>Туризму та міжнародних комунікацій</t>
  </si>
  <si>
    <t>Фізичний</t>
  </si>
  <si>
    <t>Філологічний</t>
  </si>
  <si>
    <t>Хімічний</t>
  </si>
  <si>
    <t>Всього по   ун-ту</t>
  </si>
  <si>
    <t>Всього по   ун-ту (%)</t>
  </si>
  <si>
    <t>Перші курси</t>
  </si>
  <si>
    <t>Другі курси</t>
  </si>
  <si>
    <t>Треті курси</t>
  </si>
  <si>
    <t>Четверті курси</t>
  </si>
  <si>
    <t>Зведена по курсах</t>
  </si>
  <si>
    <t>Іноземної філології</t>
  </si>
  <si>
    <t>Економічний</t>
  </si>
  <si>
    <t xml:space="preserve">Семестр 1 </t>
  </si>
  <si>
    <t>Денне навчання</t>
  </si>
  <si>
    <t>Факультет</t>
  </si>
  <si>
    <t xml:space="preserve">Успішність % </t>
  </si>
  <si>
    <t>Якість %</t>
  </si>
  <si>
    <t>Всього по ун-ту</t>
  </si>
  <si>
    <t>Курс</t>
  </si>
  <si>
    <t>1 курси</t>
  </si>
  <si>
    <t>2 курси</t>
  </si>
  <si>
    <t>3 курси</t>
  </si>
  <si>
    <t>4 курси</t>
  </si>
  <si>
    <t>Успішність %</t>
  </si>
  <si>
    <r>
      <t xml:space="preserve">                                                              "Ужгородський національний університет"                                 </t>
    </r>
    <r>
      <rPr>
        <b/>
        <sz val="8"/>
        <color rgb="FFFF0000"/>
        <rFont val="Times New Roman"/>
        <family val="1"/>
        <charset val="204"/>
      </rPr>
      <t>з перескладанням</t>
    </r>
  </si>
  <si>
    <r>
      <t xml:space="preserve">                                                                                          "Ужгородський національний університет"                                                         </t>
    </r>
    <r>
      <rPr>
        <b/>
        <sz val="8"/>
        <color rgb="FFFF0000"/>
        <rFont val="Times New Roman"/>
        <family val="1"/>
        <charset val="204"/>
      </rPr>
      <t>з перескладанням</t>
    </r>
  </si>
  <si>
    <r>
      <t xml:space="preserve">                                                                                "Ужгородський національний університет"                                                  </t>
    </r>
    <r>
      <rPr>
        <b/>
        <sz val="8"/>
        <color rgb="FFFF0000"/>
        <rFont val="Times New Roman"/>
        <family val="1"/>
        <charset val="204"/>
      </rPr>
      <t>з перескладанням</t>
    </r>
  </si>
  <si>
    <r>
      <t xml:space="preserve">                                                                                    "Ужгородський національний університет"                                                    </t>
    </r>
    <r>
      <rPr>
        <b/>
        <sz val="8"/>
        <color rgb="FFFF0000"/>
        <rFont val="Times New Roman"/>
        <family val="1"/>
        <charset val="204"/>
      </rPr>
      <t>з перескладанням</t>
    </r>
  </si>
  <si>
    <r>
      <t xml:space="preserve">                                                                                 "Ужгородський національний університет"                                                  </t>
    </r>
    <r>
      <rPr>
        <b/>
        <sz val="8"/>
        <color rgb="FFFF0000"/>
        <rFont val="Times New Roman"/>
        <family val="1"/>
        <charset val="204"/>
      </rPr>
      <t xml:space="preserve"> з перескладанням</t>
    </r>
  </si>
  <si>
    <r>
      <t xml:space="preserve">                                                                 "Ужгородський національний університет"                                           </t>
    </r>
    <r>
      <rPr>
        <b/>
        <sz val="8"/>
        <color rgb="FFFF0000"/>
        <rFont val="Times New Roman"/>
        <family val="1"/>
        <charset val="204"/>
      </rPr>
      <t>з перескладанням</t>
    </r>
  </si>
  <si>
    <t xml:space="preserve">   Денне навчання </t>
  </si>
  <si>
    <t xml:space="preserve"> Денне навчання</t>
  </si>
  <si>
    <t xml:space="preserve">І </t>
  </si>
  <si>
    <t>ІІ</t>
  </si>
  <si>
    <t>ІV</t>
  </si>
  <si>
    <t>V</t>
  </si>
  <si>
    <t>КУРС</t>
  </si>
  <si>
    <t>Медики-українці</t>
  </si>
  <si>
    <t>Медики -іноземці</t>
  </si>
  <si>
    <t>РАЗОМ</t>
  </si>
  <si>
    <t>Магістри</t>
  </si>
  <si>
    <t>Медичний №2</t>
  </si>
  <si>
    <t>Здоров’я та фізичного виховання</t>
  </si>
  <si>
    <t>Успішність %  (2016/2017)</t>
  </si>
  <si>
    <t>Якість %  (2016/2017)</t>
  </si>
  <si>
    <r>
      <t xml:space="preserve">                                                                               "Ужгородський національний університет"                                               </t>
    </r>
    <r>
      <rPr>
        <b/>
        <sz val="8"/>
        <color rgb="FFFF0000"/>
        <rFont val="Times New Roman"/>
        <family val="1"/>
        <charset val="204"/>
      </rPr>
      <t xml:space="preserve">   з перескладанням</t>
    </r>
  </si>
  <si>
    <t>Історії та міжнародних відносин</t>
  </si>
  <si>
    <t>Міжнародних економічних відносин</t>
  </si>
  <si>
    <t>Українсько-угорський навчально-науковий інститут</t>
  </si>
  <si>
    <t xml:space="preserve">Юридичний </t>
  </si>
  <si>
    <t>Філіяу м.Львові</t>
  </si>
  <si>
    <t>Начальник навчальної частини                                                                                  Штимак А.Ю.</t>
  </si>
  <si>
    <r>
      <t xml:space="preserve"> зимова сесія</t>
    </r>
    <r>
      <rPr>
        <sz val="8"/>
        <rFont val="Times New Roman"/>
        <family val="1"/>
        <charset val="204"/>
      </rPr>
      <t xml:space="preserve">  </t>
    </r>
  </si>
  <si>
    <t>У т.ч.в акаде-мічній відпуст-ці</t>
  </si>
  <si>
    <t xml:space="preserve"> зимова сесія</t>
  </si>
  <si>
    <t xml:space="preserve">зимова сесія </t>
  </si>
  <si>
    <t xml:space="preserve"> ВІДОМІСТЬ  ПРО  РЕЗУЛЬТАТИ  ЕКЗАМЕНАЦІЙНОЇ  СЕСІЇ 2017-2018 н.р.</t>
  </si>
  <si>
    <t>Філія у м.Львові</t>
  </si>
  <si>
    <t xml:space="preserve">      ВІДОМІСТЬ  ПРО  РЕЗУЛЬТАТИ  ЕКЗАМЕНАЦІЙНОЇ  СЕСІЇ 2017-2018 н.р.</t>
  </si>
  <si>
    <r>
      <t>зимова сесія</t>
    </r>
    <r>
      <rPr>
        <sz val="8"/>
        <rFont val="Times New Roman"/>
        <family val="1"/>
        <charset val="204"/>
      </rPr>
      <t xml:space="preserve"> </t>
    </r>
  </si>
  <si>
    <t xml:space="preserve">                     ВІДОМІСТЬ  ПРО  РЕЗУЛЬТАТИ  ЕКЗАМЕНАЦІЙНОЇ  СЕСІЇ 2017-2018 н.р.</t>
  </si>
  <si>
    <t xml:space="preserve">     ВІДОМІСТЬ  ПРО  РЕЗУЛЬТАТИ  ЕКЗАМЕНАЦІЙНОЇ  СЕСІЇ 2017-2018 н.р.</t>
  </si>
  <si>
    <t xml:space="preserve">                   ВІДОМІСТЬ  ПРО  РЕЗУЛЬТАТИ  ЕКЗАМЕНАЦІЙНОЇ  СЕСІЇ 2017-2018 н.р.</t>
  </si>
  <si>
    <t xml:space="preserve">       ВІДОМІСТЬ  ПРО  РЕЗУЛЬТАТИ  ЕКЗАМЕНАЦІЙНОЇ  СЕСІЇ 2017-2018 н.р.</t>
  </si>
  <si>
    <t>Не зя'вилися</t>
  </si>
  <si>
    <t>П’яті курси</t>
  </si>
  <si>
    <t xml:space="preserve">Медичний №2 </t>
  </si>
  <si>
    <t>тільки на "відмінно"</t>
  </si>
  <si>
    <t>На змішані оцінки</t>
  </si>
  <si>
    <t xml:space="preserve">З усіх предметів </t>
  </si>
  <si>
    <t>П’яті курси (мед. мед.№2, стомат. )</t>
  </si>
  <si>
    <t>Показники успішності за зимову сесію 2017/2018 н.р.</t>
  </si>
  <si>
    <r>
      <t xml:space="preserve">Показники успішності за зимову сесію 2017/2018 н.р. - </t>
    </r>
    <r>
      <rPr>
        <b/>
        <sz val="11"/>
        <color rgb="FFFF0000"/>
        <rFont val="Calibri"/>
        <family val="2"/>
        <charset val="204"/>
        <scheme val="minor"/>
      </rPr>
      <t>перші курси</t>
    </r>
  </si>
  <si>
    <r>
      <t xml:space="preserve">Показники успішності за зимову сесію 2017/2018 н.р. - </t>
    </r>
    <r>
      <rPr>
        <b/>
        <sz val="14"/>
        <color rgb="FFFF0000"/>
        <rFont val="Calibri"/>
        <family val="2"/>
        <charset val="204"/>
        <scheme val="minor"/>
      </rPr>
      <t>перші курси</t>
    </r>
  </si>
  <si>
    <r>
      <t xml:space="preserve">7Показники успішності за зимову сесію 2016/2018 н.р. - </t>
    </r>
    <r>
      <rPr>
        <b/>
        <sz val="11"/>
        <color rgb="FFFF0000"/>
        <rFont val="Calibri"/>
        <family val="2"/>
        <charset val="204"/>
        <scheme val="minor"/>
      </rPr>
      <t>другі курси</t>
    </r>
  </si>
  <si>
    <r>
      <t xml:space="preserve">Показники успішності за зимову сесію 2017/2018 н.р. - </t>
    </r>
    <r>
      <rPr>
        <b/>
        <sz val="14"/>
        <color rgb="FFFF0000"/>
        <rFont val="Calibri"/>
        <family val="2"/>
        <charset val="204"/>
        <scheme val="minor"/>
      </rPr>
      <t>другі курси</t>
    </r>
  </si>
  <si>
    <r>
      <t xml:space="preserve">Показники успішності за зимову сесію 2017/2018 н.р. - </t>
    </r>
    <r>
      <rPr>
        <b/>
        <sz val="11"/>
        <color rgb="FFFF0000"/>
        <rFont val="Calibri"/>
        <family val="2"/>
        <charset val="204"/>
        <scheme val="minor"/>
      </rPr>
      <t>треті курси</t>
    </r>
  </si>
  <si>
    <r>
      <t xml:space="preserve">Показники успішності за зимову сесію 2017/2018 н.р. - </t>
    </r>
    <r>
      <rPr>
        <b/>
        <sz val="14"/>
        <color rgb="FFFF0000"/>
        <rFont val="Calibri"/>
        <family val="2"/>
        <charset val="204"/>
        <scheme val="minor"/>
      </rPr>
      <t>треті курси</t>
    </r>
  </si>
  <si>
    <r>
      <t xml:space="preserve">Показники успішності за зимову сесію 2017/2018 н.р. - </t>
    </r>
    <r>
      <rPr>
        <b/>
        <sz val="11"/>
        <color rgb="FFFF0000"/>
        <rFont val="Calibri"/>
        <family val="2"/>
        <charset val="204"/>
        <scheme val="minor"/>
      </rPr>
      <t>четверті курси</t>
    </r>
  </si>
  <si>
    <r>
      <t xml:space="preserve">Показники успішності за зимову сесію 2017/2018 н.р. - </t>
    </r>
    <r>
      <rPr>
        <b/>
        <sz val="14"/>
        <color rgb="FFFF0000"/>
        <rFont val="Calibri"/>
        <family val="2"/>
        <charset val="204"/>
        <scheme val="minor"/>
      </rPr>
      <t>четверті курси</t>
    </r>
  </si>
  <si>
    <r>
      <t xml:space="preserve">Показники успішності за зимову сесію 2017/2018 н.р. - </t>
    </r>
    <r>
      <rPr>
        <b/>
        <sz val="11"/>
        <color rgb="FFFF0000"/>
        <rFont val="Calibri"/>
        <family val="2"/>
        <charset val="204"/>
        <scheme val="minor"/>
      </rPr>
      <t>п"яті курси (мeдики)</t>
    </r>
  </si>
  <si>
    <r>
      <t xml:space="preserve">Показники успішності за зимову сесію 2016/2017 н.р. - </t>
    </r>
    <r>
      <rPr>
        <b/>
        <sz val="14"/>
        <color rgb="FFFF0000"/>
        <rFont val="Calibri"/>
        <family val="2"/>
        <charset val="204"/>
        <scheme val="minor"/>
      </rPr>
      <t>п"яті курси (мeдики)</t>
    </r>
  </si>
  <si>
    <r>
      <t xml:space="preserve">Показники успішності за зимову сесію 2017/2018 н.р. - </t>
    </r>
    <r>
      <rPr>
        <b/>
        <sz val="11"/>
        <color rgb="FFFF0000"/>
        <rFont val="Calibri"/>
        <family val="2"/>
        <charset val="204"/>
        <scheme val="minor"/>
      </rPr>
      <t>Магістри</t>
    </r>
  </si>
  <si>
    <r>
      <t xml:space="preserve">Показники успішності за зимову сесію 2017/2018 н.р. - </t>
    </r>
    <r>
      <rPr>
        <b/>
        <sz val="14"/>
        <color rgb="FFFF0000"/>
        <rFont val="Calibri"/>
        <family val="2"/>
        <charset val="204"/>
        <scheme val="minor"/>
      </rPr>
      <t>Магістри</t>
    </r>
  </si>
  <si>
    <t>5 курси (мeдики, стоматологи)</t>
  </si>
  <si>
    <r>
      <t xml:space="preserve">Показники успішності за зимову сесію 2017/2018 н.р. - </t>
    </r>
    <r>
      <rPr>
        <b/>
        <sz val="11"/>
        <color rgb="FFFF0000"/>
        <rFont val="Calibri"/>
        <family val="2"/>
        <charset val="204"/>
        <scheme val="minor"/>
      </rPr>
      <t>у розрізі курсів</t>
    </r>
  </si>
  <si>
    <r>
      <t xml:space="preserve">Показники успішності за зимову сесію 2017/2018 н.р. - </t>
    </r>
    <r>
      <rPr>
        <b/>
        <sz val="14"/>
        <color rgb="FFFF0000"/>
        <rFont val="Calibri"/>
        <family val="2"/>
        <charset val="204"/>
        <scheme val="minor"/>
      </rPr>
      <t>у розрізі курсів</t>
    </r>
  </si>
  <si>
    <t>Успішність %  (2017/2018)</t>
  </si>
  <si>
    <r>
      <t xml:space="preserve">різниця 0,4% </t>
    </r>
    <r>
      <rPr>
        <sz val="9"/>
        <rFont val="Calibri"/>
        <family val="2"/>
        <charset val="204"/>
      </rPr>
      <t>↘</t>
    </r>
  </si>
  <si>
    <r>
      <t xml:space="preserve">Порівняльна таблиця показників </t>
    </r>
    <r>
      <rPr>
        <b/>
        <sz val="11"/>
        <color rgb="FFFF0000"/>
        <rFont val="Calibri"/>
        <family val="2"/>
        <charset val="204"/>
        <scheme val="minor"/>
      </rPr>
      <t>успішності</t>
    </r>
    <r>
      <rPr>
        <b/>
        <sz val="11"/>
        <color theme="1"/>
        <rFont val="Calibri"/>
        <family val="2"/>
        <charset val="204"/>
        <scheme val="minor"/>
      </rPr>
      <t xml:space="preserve"> у 2017/2018 та 2016/2017 н.р. (зимова сесія)</t>
    </r>
  </si>
  <si>
    <r>
      <t xml:space="preserve">Порівняльна таблиця показників </t>
    </r>
    <r>
      <rPr>
        <b/>
        <sz val="11"/>
        <color rgb="FFFF0000"/>
        <rFont val="Calibri"/>
        <family val="2"/>
        <charset val="204"/>
        <scheme val="minor"/>
      </rPr>
      <t xml:space="preserve">якості </t>
    </r>
    <r>
      <rPr>
        <b/>
        <sz val="11"/>
        <color theme="1"/>
        <rFont val="Calibri"/>
        <family val="2"/>
        <charset val="204"/>
        <scheme val="minor"/>
      </rPr>
      <t>у 2017/2018 та 2016/2017 н.р. (зимова сесія)</t>
    </r>
  </si>
  <si>
    <r>
      <t xml:space="preserve">Порівняльна таблиця показників </t>
    </r>
    <r>
      <rPr>
        <b/>
        <sz val="11"/>
        <color rgb="FFFF0000"/>
        <rFont val="Calibri"/>
        <family val="2"/>
        <charset val="204"/>
        <scheme val="minor"/>
      </rPr>
      <t>якості</t>
    </r>
    <r>
      <rPr>
        <b/>
        <sz val="11"/>
        <color theme="1"/>
        <rFont val="Calibri"/>
        <family val="2"/>
        <charset val="204"/>
        <scheme val="minor"/>
      </rPr>
      <t xml:space="preserve"> у 2017/2018 та 2016/2017 н.р. (зимова сесія)</t>
    </r>
  </si>
  <si>
    <t>Якість %  (2017/2018)</t>
  </si>
  <si>
    <r>
      <t xml:space="preserve">різниця 7,7 % </t>
    </r>
    <r>
      <rPr>
        <sz val="9"/>
        <rFont val="Calibri"/>
        <family val="2"/>
        <charset val="204"/>
      </rPr>
      <t>↘</t>
    </r>
  </si>
  <si>
    <t>ІІІ</t>
  </si>
  <si>
    <t>Порівняльна таблиця показників якості та успішності студентів-медиків українців та іноземців за зимову сесію 2017/2018 н.р.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</si>
</sst>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rgb="FFFF0000"/>
      <name val="Times New Roman"/>
      <family val="1"/>
      <charset val="204"/>
    </font>
    <font>
      <b/>
      <sz val="9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9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2" fillId="0" borderId="1" xfId="0" applyFont="1" applyFill="1" applyBorder="1"/>
    <xf numFmtId="164" fontId="2" fillId="2" borderId="1" xfId="0" applyNumberFormat="1" applyFont="1" applyFill="1" applyBorder="1"/>
    <xf numFmtId="164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/>
    </xf>
    <xf numFmtId="0" fontId="11" fillId="0" borderId="0" xfId="0" applyFont="1"/>
    <xf numFmtId="0" fontId="15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164" fontId="9" fillId="0" borderId="0" xfId="0" applyNumberFormat="1" applyFont="1" applyFill="1" applyBorder="1" applyAlignment="1">
      <alignment horizontal="center"/>
    </xf>
    <xf numFmtId="164" fontId="17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18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horizontal="left" vertical="center" wrapText="1"/>
    </xf>
    <xf numFmtId="164" fontId="21" fillId="0" borderId="1" xfId="0" applyNumberFormat="1" applyFont="1" applyFill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3" fillId="0" borderId="1" xfId="0" applyFont="1" applyBorder="1"/>
    <xf numFmtId="0" fontId="24" fillId="0" borderId="1" xfId="0" applyFont="1" applyBorder="1" applyAlignment="1">
      <alignment vertical="center" wrapText="1"/>
    </xf>
    <xf numFmtId="1" fontId="24" fillId="2" borderId="1" xfId="0" applyNumberFormat="1" applyFont="1" applyFill="1" applyBorder="1" applyAlignment="1">
      <alignment horizontal="center" vertical="center" wrapText="1"/>
    </xf>
    <xf numFmtId="1" fontId="24" fillId="2" borderId="1" xfId="0" applyNumberFormat="1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5" fillId="0" borderId="0" xfId="0" applyFont="1"/>
    <xf numFmtId="0" fontId="24" fillId="0" borderId="1" xfId="0" applyFont="1" applyBorder="1" applyAlignment="1">
      <alignment wrapText="1"/>
    </xf>
    <xf numFmtId="0" fontId="22" fillId="0" borderId="1" xfId="0" applyFont="1" applyFill="1" applyBorder="1"/>
    <xf numFmtId="164" fontId="22" fillId="2" borderId="1" xfId="0" applyNumberFormat="1" applyFont="1" applyFill="1" applyBorder="1"/>
    <xf numFmtId="164" fontId="24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/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2" fillId="0" borderId="0" xfId="0" applyFont="1" applyFill="1" applyBorder="1"/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/>
    <xf numFmtId="1" fontId="1" fillId="0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/>
    <xf numFmtId="164" fontId="2" fillId="0" borderId="1" xfId="0" applyNumberFormat="1" applyFont="1" applyFill="1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1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1" fillId="0" borderId="7" xfId="0" applyFont="1" applyBorder="1" applyAlignment="1"/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 applyFill="1"/>
    <xf numFmtId="0" fontId="23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26" fillId="0" borderId="0" xfId="0" applyFont="1" applyFill="1"/>
    <xf numFmtId="49" fontId="7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64" fontId="17" fillId="0" borderId="2" xfId="0" applyNumberFormat="1" applyFont="1" applyFill="1" applyBorder="1" applyAlignment="1">
      <alignment horizontal="center"/>
    </xf>
    <xf numFmtId="164" fontId="17" fillId="0" borderId="4" xfId="0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0" fontId="22" fillId="0" borderId="0" xfId="0" applyFont="1" applyFill="1" applyBorder="1"/>
    <xf numFmtId="164" fontId="24" fillId="0" borderId="0" xfId="0" applyNumberFormat="1" applyFont="1" applyBorder="1" applyAlignment="1">
      <alignment horizontal="center" vertical="center" wrapText="1"/>
    </xf>
    <xf numFmtId="0" fontId="22" fillId="0" borderId="0" xfId="0" applyFont="1" applyBorder="1"/>
    <xf numFmtId="164" fontId="22" fillId="0" borderId="0" xfId="0" applyNumberFormat="1" applyFont="1" applyFill="1" applyBorder="1"/>
    <xf numFmtId="0" fontId="1" fillId="0" borderId="0" xfId="0" applyFont="1" applyBorder="1" applyAlignment="1">
      <alignment wrapText="1"/>
    </xf>
    <xf numFmtId="0" fontId="5" fillId="0" borderId="0" xfId="0" applyFont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35894607376984E-2"/>
          <c:y val="8.4408071941826965E-2"/>
          <c:w val="0.90272927840542139"/>
          <c:h val="0.511184716664516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Діаграми!$B$2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Діаграми!$A$3:$A$24</c:f>
              <c:strCache>
                <c:ptCount val="22"/>
                <c:pt idx="0">
                  <c:v>Географічний</c:v>
                </c:pt>
                <c:pt idx="1">
                  <c:v>Математичний</c:v>
                </c:pt>
                <c:pt idx="2">
                  <c:v>Міжнародних економічних відносин</c:v>
                </c:pt>
                <c:pt idx="3">
                  <c:v>Хімічний</c:v>
                </c:pt>
                <c:pt idx="4">
                  <c:v>Здоров’я та фізичного виховання</c:v>
                </c:pt>
                <c:pt idx="5">
                  <c:v>Суспільних наук</c:v>
                </c:pt>
                <c:pt idx="6">
                  <c:v>Філія у м.Львові</c:v>
                </c:pt>
                <c:pt idx="7">
                  <c:v>Біологічний</c:v>
                </c:pt>
                <c:pt idx="8">
                  <c:v>Історії та міжнародних відносин</c:v>
                </c:pt>
                <c:pt idx="9">
                  <c:v>Інформаційних технологій</c:v>
                </c:pt>
                <c:pt idx="10">
                  <c:v>Українсько-угорський навчально-науковий інститут</c:v>
                </c:pt>
                <c:pt idx="11">
                  <c:v>Інженерно-технічний</c:v>
                </c:pt>
                <c:pt idx="12">
                  <c:v>Медичний</c:v>
                </c:pt>
                <c:pt idx="13">
                  <c:v>Іноземної філології</c:v>
                </c:pt>
                <c:pt idx="14">
                  <c:v>Фізичний</c:v>
                </c:pt>
                <c:pt idx="15">
                  <c:v>Філологічний</c:v>
                </c:pt>
                <c:pt idx="16">
                  <c:v>Юридичний </c:v>
                </c:pt>
                <c:pt idx="17">
                  <c:v>Стоматологічний</c:v>
                </c:pt>
                <c:pt idx="18">
                  <c:v>Медичний №2</c:v>
                </c:pt>
                <c:pt idx="19">
                  <c:v>Економічний</c:v>
                </c:pt>
                <c:pt idx="20">
                  <c:v>Туризму та міжнародних комунікацій</c:v>
                </c:pt>
                <c:pt idx="21">
                  <c:v>Всього по ун-ту</c:v>
                </c:pt>
              </c:strCache>
            </c:strRef>
          </c:cat>
          <c:val>
            <c:numRef>
              <c:f>Діаграми!$B$3:$B$24</c:f>
              <c:numCache>
                <c:formatCode>@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 formatCode="0.0">
                  <c:v>99.2</c:v>
                </c:pt>
                <c:pt idx="5" formatCode="0.0">
                  <c:v>98.9</c:v>
                </c:pt>
                <c:pt idx="6" formatCode="0.0">
                  <c:v>98.4</c:v>
                </c:pt>
                <c:pt idx="7" formatCode="0.0">
                  <c:v>97.9</c:v>
                </c:pt>
                <c:pt idx="8" formatCode="0.0">
                  <c:v>97.5</c:v>
                </c:pt>
                <c:pt idx="9" formatCode="0.0">
                  <c:v>96.7</c:v>
                </c:pt>
                <c:pt idx="10" formatCode="0.0">
                  <c:v>94.3</c:v>
                </c:pt>
                <c:pt idx="11" formatCode="0.0">
                  <c:v>93.3</c:v>
                </c:pt>
                <c:pt idx="12" formatCode="0.0">
                  <c:v>91.6</c:v>
                </c:pt>
                <c:pt idx="13" formatCode="0.0">
                  <c:v>89.2</c:v>
                </c:pt>
                <c:pt idx="14" formatCode="0.0">
                  <c:v>87.5</c:v>
                </c:pt>
                <c:pt idx="15" formatCode="0.0">
                  <c:v>85.7</c:v>
                </c:pt>
                <c:pt idx="16" formatCode="0.0">
                  <c:v>82.4</c:v>
                </c:pt>
                <c:pt idx="17" formatCode="0.0">
                  <c:v>81.8</c:v>
                </c:pt>
                <c:pt idx="18" formatCode="0.0">
                  <c:v>77.3</c:v>
                </c:pt>
                <c:pt idx="19" formatCode="0.0">
                  <c:v>73.900000000000006</c:v>
                </c:pt>
                <c:pt idx="20" formatCode="0.0">
                  <c:v>70</c:v>
                </c:pt>
                <c:pt idx="21" formatCode="0.0">
                  <c:v>89.9</c:v>
                </c:pt>
              </c:numCache>
            </c:numRef>
          </c:val>
        </c:ser>
        <c:ser>
          <c:idx val="1"/>
          <c:order val="1"/>
          <c:tx>
            <c:strRef>
              <c:f>Діаграми!$C$2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Діаграми!$A$3:$A$24</c:f>
              <c:strCache>
                <c:ptCount val="22"/>
                <c:pt idx="0">
                  <c:v>Географічний</c:v>
                </c:pt>
                <c:pt idx="1">
                  <c:v>Математичний</c:v>
                </c:pt>
                <c:pt idx="2">
                  <c:v>Міжнародних економічних відносин</c:v>
                </c:pt>
                <c:pt idx="3">
                  <c:v>Хімічний</c:v>
                </c:pt>
                <c:pt idx="4">
                  <c:v>Здоров’я та фізичного виховання</c:v>
                </c:pt>
                <c:pt idx="5">
                  <c:v>Суспільних наук</c:v>
                </c:pt>
                <c:pt idx="6">
                  <c:v>Філія у м.Львові</c:v>
                </c:pt>
                <c:pt idx="7">
                  <c:v>Біологічний</c:v>
                </c:pt>
                <c:pt idx="8">
                  <c:v>Історії та міжнародних відносин</c:v>
                </c:pt>
                <c:pt idx="9">
                  <c:v>Інформаційних технологій</c:v>
                </c:pt>
                <c:pt idx="10">
                  <c:v>Українсько-угорський навчально-науковий інститут</c:v>
                </c:pt>
                <c:pt idx="11">
                  <c:v>Інженерно-технічний</c:v>
                </c:pt>
                <c:pt idx="12">
                  <c:v>Медичний</c:v>
                </c:pt>
                <c:pt idx="13">
                  <c:v>Іноземної філології</c:v>
                </c:pt>
                <c:pt idx="14">
                  <c:v>Фізичний</c:v>
                </c:pt>
                <c:pt idx="15">
                  <c:v>Філологічний</c:v>
                </c:pt>
                <c:pt idx="16">
                  <c:v>Юридичний </c:v>
                </c:pt>
                <c:pt idx="17">
                  <c:v>Стоматологічний</c:v>
                </c:pt>
                <c:pt idx="18">
                  <c:v>Медичний №2</c:v>
                </c:pt>
                <c:pt idx="19">
                  <c:v>Економічний</c:v>
                </c:pt>
                <c:pt idx="20">
                  <c:v>Туризму та міжнародних комунікацій</c:v>
                </c:pt>
                <c:pt idx="21">
                  <c:v>Всього по ун-ту</c:v>
                </c:pt>
              </c:strCache>
            </c:strRef>
          </c:cat>
          <c:val>
            <c:numRef>
              <c:f>Діаграми!$C$3:$C$24</c:f>
              <c:numCache>
                <c:formatCode>0.0</c:formatCode>
                <c:ptCount val="22"/>
                <c:pt idx="0">
                  <c:v>36.799999999999997</c:v>
                </c:pt>
                <c:pt idx="1">
                  <c:v>42.6</c:v>
                </c:pt>
                <c:pt idx="2">
                  <c:v>44</c:v>
                </c:pt>
                <c:pt idx="3">
                  <c:v>44.9</c:v>
                </c:pt>
                <c:pt idx="4">
                  <c:v>27.2</c:v>
                </c:pt>
                <c:pt idx="5">
                  <c:v>44.3</c:v>
                </c:pt>
                <c:pt idx="6">
                  <c:v>73.8</c:v>
                </c:pt>
                <c:pt idx="7">
                  <c:v>39.299999999999997</c:v>
                </c:pt>
                <c:pt idx="8">
                  <c:v>39</c:v>
                </c:pt>
                <c:pt idx="9">
                  <c:v>24.3</c:v>
                </c:pt>
                <c:pt idx="10">
                  <c:v>60.7</c:v>
                </c:pt>
                <c:pt idx="11">
                  <c:v>28</c:v>
                </c:pt>
                <c:pt idx="12">
                  <c:v>31.4</c:v>
                </c:pt>
                <c:pt idx="13">
                  <c:v>41.5</c:v>
                </c:pt>
                <c:pt idx="14">
                  <c:v>49.2</c:v>
                </c:pt>
                <c:pt idx="15">
                  <c:v>29.5</c:v>
                </c:pt>
                <c:pt idx="16">
                  <c:v>38.4</c:v>
                </c:pt>
                <c:pt idx="17">
                  <c:v>17.399999999999999</c:v>
                </c:pt>
                <c:pt idx="18">
                  <c:v>23.9</c:v>
                </c:pt>
                <c:pt idx="19">
                  <c:v>41.1</c:v>
                </c:pt>
                <c:pt idx="20">
                  <c:v>25.3</c:v>
                </c:pt>
                <c:pt idx="21">
                  <c:v>34.700000000000003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70"/>
        <c:axId val="29194880"/>
        <c:axId val="29204864"/>
      </c:barChart>
      <c:catAx>
        <c:axId val="291948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 i="1"/>
            </a:pPr>
            <a:endParaRPr lang="ru-RU"/>
          </a:p>
        </c:txPr>
        <c:crossAx val="29204864"/>
        <c:crosses val="autoZero"/>
        <c:auto val="1"/>
        <c:lblAlgn val="ctr"/>
        <c:lblOffset val="100"/>
        <c:noMultiLvlLbl val="0"/>
      </c:catAx>
      <c:valAx>
        <c:axId val="29204864"/>
        <c:scaling>
          <c:orientation val="minMax"/>
          <c:max val="10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9194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105216904066681"/>
          <c:y val="0.84498928617529423"/>
          <c:w val="0.14721778878763786"/>
          <c:h val="7.4951974574429134E-2"/>
        </c:manualLayout>
      </c:layout>
      <c:overlay val="0"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482953231882366E-2"/>
          <c:y val="6.636012479572137E-2"/>
          <c:w val="0.89301510886268676"/>
          <c:h val="0.537059129401277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Діаграми!$B$159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8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Діаграми!$A$160:$A$178</c:f>
              <c:strCache>
                <c:ptCount val="19"/>
                <c:pt idx="0">
                  <c:v>Географічний</c:v>
                </c:pt>
                <c:pt idx="1">
                  <c:v>Здоров’я та фізичного виховання</c:v>
                </c:pt>
                <c:pt idx="2">
                  <c:v>Інформаційних технологій</c:v>
                </c:pt>
                <c:pt idx="3">
                  <c:v>Історії та міжнародних відносин</c:v>
                </c:pt>
                <c:pt idx="4">
                  <c:v>Математичний</c:v>
                </c:pt>
                <c:pt idx="5">
                  <c:v>Міжнародних економічних відносин</c:v>
                </c:pt>
                <c:pt idx="6">
                  <c:v>Суспільних наук</c:v>
                </c:pt>
                <c:pt idx="7">
                  <c:v>Хімічний</c:v>
                </c:pt>
                <c:pt idx="8">
                  <c:v>Філія у м.Львові</c:v>
                </c:pt>
                <c:pt idx="9">
                  <c:v>Біологічний</c:v>
                </c:pt>
                <c:pt idx="10">
                  <c:v>Українсько-угорський навчально-науковий інститут</c:v>
                </c:pt>
                <c:pt idx="11">
                  <c:v>Інженерно-технічний</c:v>
                </c:pt>
                <c:pt idx="12">
                  <c:v>Фізичний</c:v>
                </c:pt>
                <c:pt idx="13">
                  <c:v>Юридичний </c:v>
                </c:pt>
                <c:pt idx="14">
                  <c:v>Туризму та міжнародних комунікацій</c:v>
                </c:pt>
                <c:pt idx="15">
                  <c:v>Економічний</c:v>
                </c:pt>
                <c:pt idx="16">
                  <c:v>Філологічний</c:v>
                </c:pt>
                <c:pt idx="17">
                  <c:v>Іноземної філології</c:v>
                </c:pt>
                <c:pt idx="18">
                  <c:v>Всього по ун-ту</c:v>
                </c:pt>
              </c:strCache>
            </c:strRef>
          </c:cat>
          <c:val>
            <c:numRef>
              <c:f>Діаграми!$B$160:$B$178</c:f>
              <c:numCache>
                <c:formatCode>@</c:formatCode>
                <c:ptCount val="1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 formatCode="0.0">
                  <c:v>98.6</c:v>
                </c:pt>
                <c:pt idx="10" formatCode="0.0">
                  <c:v>98.1</c:v>
                </c:pt>
                <c:pt idx="11" formatCode="0.0">
                  <c:v>96.1</c:v>
                </c:pt>
                <c:pt idx="12" formatCode="0.0">
                  <c:v>92.4</c:v>
                </c:pt>
                <c:pt idx="13" formatCode="0.0">
                  <c:v>91.5</c:v>
                </c:pt>
                <c:pt idx="14" formatCode="0.0">
                  <c:v>83.3</c:v>
                </c:pt>
                <c:pt idx="15" formatCode="0.0">
                  <c:v>80.900000000000006</c:v>
                </c:pt>
                <c:pt idx="16" formatCode="0.0">
                  <c:v>77.3</c:v>
                </c:pt>
                <c:pt idx="17" formatCode="0.0">
                  <c:v>71.400000000000006</c:v>
                </c:pt>
                <c:pt idx="18" formatCode="0.0">
                  <c:v>93.8</c:v>
                </c:pt>
              </c:numCache>
            </c:numRef>
          </c:val>
        </c:ser>
        <c:ser>
          <c:idx val="1"/>
          <c:order val="1"/>
          <c:tx>
            <c:strRef>
              <c:f>Діаграми!$C$159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8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Діаграми!$A$160:$A$178</c:f>
              <c:strCache>
                <c:ptCount val="19"/>
                <c:pt idx="0">
                  <c:v>Географічний</c:v>
                </c:pt>
                <c:pt idx="1">
                  <c:v>Здоров’я та фізичного виховання</c:v>
                </c:pt>
                <c:pt idx="2">
                  <c:v>Інформаційних технологій</c:v>
                </c:pt>
                <c:pt idx="3">
                  <c:v>Історії та міжнародних відносин</c:v>
                </c:pt>
                <c:pt idx="4">
                  <c:v>Математичний</c:v>
                </c:pt>
                <c:pt idx="5">
                  <c:v>Міжнародних економічних відносин</c:v>
                </c:pt>
                <c:pt idx="6">
                  <c:v>Суспільних наук</c:v>
                </c:pt>
                <c:pt idx="7">
                  <c:v>Хімічний</c:v>
                </c:pt>
                <c:pt idx="8">
                  <c:v>Філія у м.Львові</c:v>
                </c:pt>
                <c:pt idx="9">
                  <c:v>Біологічний</c:v>
                </c:pt>
                <c:pt idx="10">
                  <c:v>Українсько-угорський навчально-науковий інститут</c:v>
                </c:pt>
                <c:pt idx="11">
                  <c:v>Інженерно-технічний</c:v>
                </c:pt>
                <c:pt idx="12">
                  <c:v>Фізичний</c:v>
                </c:pt>
                <c:pt idx="13">
                  <c:v>Юридичний </c:v>
                </c:pt>
                <c:pt idx="14">
                  <c:v>Туризму та міжнародних комунікацій</c:v>
                </c:pt>
                <c:pt idx="15">
                  <c:v>Економічний</c:v>
                </c:pt>
                <c:pt idx="16">
                  <c:v>Філологічний</c:v>
                </c:pt>
                <c:pt idx="17">
                  <c:v>Іноземної філології</c:v>
                </c:pt>
                <c:pt idx="18">
                  <c:v>Всього по ун-ту</c:v>
                </c:pt>
              </c:strCache>
            </c:strRef>
          </c:cat>
          <c:val>
            <c:numRef>
              <c:f>Діаграми!$C$160:$C$178</c:f>
              <c:numCache>
                <c:formatCode>0.0</c:formatCode>
                <c:ptCount val="19"/>
                <c:pt idx="0">
                  <c:v>57.1</c:v>
                </c:pt>
                <c:pt idx="1">
                  <c:v>48.6</c:v>
                </c:pt>
                <c:pt idx="2">
                  <c:v>76.900000000000006</c:v>
                </c:pt>
                <c:pt idx="3">
                  <c:v>63</c:v>
                </c:pt>
                <c:pt idx="4">
                  <c:v>60.5</c:v>
                </c:pt>
                <c:pt idx="5">
                  <c:v>62.5</c:v>
                </c:pt>
                <c:pt idx="6" formatCode="@">
                  <c:v>60.8</c:v>
                </c:pt>
                <c:pt idx="7">
                  <c:v>61.1</c:v>
                </c:pt>
                <c:pt idx="8">
                  <c:v>87.5</c:v>
                </c:pt>
                <c:pt idx="9">
                  <c:v>70.400000000000006</c:v>
                </c:pt>
                <c:pt idx="10">
                  <c:v>82.7</c:v>
                </c:pt>
                <c:pt idx="11">
                  <c:v>52.4</c:v>
                </c:pt>
                <c:pt idx="12">
                  <c:v>65.2</c:v>
                </c:pt>
                <c:pt idx="13">
                  <c:v>56.9</c:v>
                </c:pt>
                <c:pt idx="14">
                  <c:v>20.8</c:v>
                </c:pt>
                <c:pt idx="15">
                  <c:v>67.2</c:v>
                </c:pt>
                <c:pt idx="16">
                  <c:v>40.9</c:v>
                </c:pt>
                <c:pt idx="17">
                  <c:v>57</c:v>
                </c:pt>
                <c:pt idx="18">
                  <c:v>61.4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69"/>
        <c:axId val="80408576"/>
        <c:axId val="80410112"/>
      </c:barChart>
      <c:catAx>
        <c:axId val="804085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 i="1"/>
            </a:pPr>
            <a:endParaRPr lang="ru-RU"/>
          </a:p>
        </c:txPr>
        <c:crossAx val="80410112"/>
        <c:crosses val="autoZero"/>
        <c:auto val="1"/>
        <c:lblAlgn val="ctr"/>
        <c:lblOffset val="100"/>
        <c:noMultiLvlLbl val="0"/>
      </c:catAx>
      <c:valAx>
        <c:axId val="80410112"/>
        <c:scaling>
          <c:orientation val="minMax"/>
          <c:max val="100"/>
          <c:min val="0"/>
        </c:scaling>
        <c:delete val="0"/>
        <c:axPos val="l"/>
        <c:majorGridlines/>
        <c:numFmt formatCode="@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8040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025281166279165"/>
          <c:y val="0.84250656167978999"/>
          <c:w val="0.12349502944256328"/>
          <c:h val="0.13259693953350171"/>
        </c:manualLayout>
      </c:layout>
      <c:overlay val="0"/>
      <c:txPr>
        <a:bodyPr/>
        <a:lstStyle/>
        <a:p>
          <a:pPr>
            <a:defRPr sz="1200"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196850393700792E-2"/>
          <c:y val="2.8252405949256341E-2"/>
          <c:w val="0.82479844663367208"/>
          <c:h val="0.604265430835369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Діаграми!$B$244:$B$245</c:f>
              <c:strCache>
                <c:ptCount val="1"/>
                <c:pt idx="0">
                  <c:v>Медики-українці Успішність %</c:v>
                </c:pt>
              </c:strCache>
            </c:strRef>
          </c:tx>
          <c:spPr>
            <a:ln>
              <a:solidFill>
                <a:schemeClr val="tx1">
                  <a:alpha val="69000"/>
                </a:schemeClr>
              </a:solidFill>
            </a:ln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Діаграми!$A$246:$A$251</c:f>
              <c:strCache>
                <c:ptCount val="6"/>
                <c:pt idx="0">
                  <c:v>І </c:v>
                </c:pt>
                <c:pt idx="1">
                  <c:v>ІІ</c:v>
                </c:pt>
                <c:pt idx="2">
                  <c:v>ІІІ</c:v>
                </c:pt>
                <c:pt idx="3">
                  <c:v>ІV</c:v>
                </c:pt>
                <c:pt idx="4">
                  <c:v>V</c:v>
                </c:pt>
                <c:pt idx="5">
                  <c:v>РАЗОМ</c:v>
                </c:pt>
              </c:strCache>
            </c:strRef>
          </c:cat>
          <c:val>
            <c:numRef>
              <c:f>Діаграми!$B$246:$B$251</c:f>
              <c:numCache>
                <c:formatCode>0.0</c:formatCode>
                <c:ptCount val="6"/>
                <c:pt idx="0">
                  <c:v>92.5</c:v>
                </c:pt>
                <c:pt idx="1">
                  <c:v>89.9</c:v>
                </c:pt>
                <c:pt idx="2">
                  <c:v>89.4</c:v>
                </c:pt>
                <c:pt idx="3">
                  <c:v>93.3</c:v>
                </c:pt>
                <c:pt idx="4">
                  <c:v>92.8</c:v>
                </c:pt>
                <c:pt idx="5">
                  <c:v>91.6</c:v>
                </c:pt>
              </c:numCache>
            </c:numRef>
          </c:val>
        </c:ser>
        <c:ser>
          <c:idx val="1"/>
          <c:order val="1"/>
          <c:tx>
            <c:strRef>
              <c:f>Діаграми!$C$244:$C$245</c:f>
              <c:strCache>
                <c:ptCount val="1"/>
                <c:pt idx="0">
                  <c:v>Медики-українці Якість %</c:v>
                </c:pt>
              </c:strCache>
            </c:strRef>
          </c:tx>
          <c:spPr>
            <a:ln>
              <a:solidFill>
                <a:schemeClr val="tx1">
                  <a:alpha val="68000"/>
                </a:schemeClr>
              </a:solidFill>
            </a:ln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Діаграми!$A$246:$A$251</c:f>
              <c:strCache>
                <c:ptCount val="6"/>
                <c:pt idx="0">
                  <c:v>І </c:v>
                </c:pt>
                <c:pt idx="1">
                  <c:v>ІІ</c:v>
                </c:pt>
                <c:pt idx="2">
                  <c:v>ІІІ</c:v>
                </c:pt>
                <c:pt idx="3">
                  <c:v>ІV</c:v>
                </c:pt>
                <c:pt idx="4">
                  <c:v>V</c:v>
                </c:pt>
                <c:pt idx="5">
                  <c:v>РАЗОМ</c:v>
                </c:pt>
              </c:strCache>
            </c:strRef>
          </c:cat>
          <c:val>
            <c:numRef>
              <c:f>Діаграми!$C$246:$C$251</c:f>
              <c:numCache>
                <c:formatCode>0.0</c:formatCode>
                <c:ptCount val="6"/>
                <c:pt idx="0">
                  <c:v>13.6</c:v>
                </c:pt>
                <c:pt idx="1">
                  <c:v>36</c:v>
                </c:pt>
                <c:pt idx="2">
                  <c:v>32.200000000000003</c:v>
                </c:pt>
                <c:pt idx="3">
                  <c:v>52.6</c:v>
                </c:pt>
                <c:pt idx="4">
                  <c:v>23.6</c:v>
                </c:pt>
                <c:pt idx="5">
                  <c:v>31.4</c:v>
                </c:pt>
              </c:numCache>
            </c:numRef>
          </c:val>
        </c:ser>
        <c:ser>
          <c:idx val="2"/>
          <c:order val="2"/>
          <c:tx>
            <c:strRef>
              <c:f>Діаграми!$D$244:$D$245</c:f>
              <c:strCache>
                <c:ptCount val="1"/>
                <c:pt idx="0">
                  <c:v>Медики -іноземці Успішність %</c:v>
                </c:pt>
              </c:strCache>
            </c:strRef>
          </c:tx>
          <c:spPr>
            <a:ln>
              <a:solidFill>
                <a:schemeClr val="tx1">
                  <a:alpha val="73000"/>
                </a:schemeClr>
              </a:solidFill>
            </a:ln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Діаграми!$A$246:$A$251</c:f>
              <c:strCache>
                <c:ptCount val="6"/>
                <c:pt idx="0">
                  <c:v>І </c:v>
                </c:pt>
                <c:pt idx="1">
                  <c:v>ІІ</c:v>
                </c:pt>
                <c:pt idx="2">
                  <c:v>ІІІ</c:v>
                </c:pt>
                <c:pt idx="3">
                  <c:v>ІV</c:v>
                </c:pt>
                <c:pt idx="4">
                  <c:v>V</c:v>
                </c:pt>
                <c:pt idx="5">
                  <c:v>РАЗОМ</c:v>
                </c:pt>
              </c:strCache>
            </c:strRef>
          </c:cat>
          <c:val>
            <c:numRef>
              <c:f>Діаграми!$D$246:$D$251</c:f>
              <c:numCache>
                <c:formatCode>General</c:formatCode>
                <c:ptCount val="6"/>
                <c:pt idx="1">
                  <c:v>88</c:v>
                </c:pt>
                <c:pt idx="2">
                  <c:v>67.2</c:v>
                </c:pt>
                <c:pt idx="3" formatCode="0.0">
                  <c:v>68.3</c:v>
                </c:pt>
                <c:pt idx="4" formatCode="0.0">
                  <c:v>75.7</c:v>
                </c:pt>
                <c:pt idx="5">
                  <c:v>77.3</c:v>
                </c:pt>
              </c:numCache>
            </c:numRef>
          </c:val>
        </c:ser>
        <c:ser>
          <c:idx val="3"/>
          <c:order val="3"/>
          <c:tx>
            <c:strRef>
              <c:f>Діаграми!$E$244:$E$245</c:f>
              <c:strCache>
                <c:ptCount val="1"/>
                <c:pt idx="0">
                  <c:v>Медики -іноземці Якість %</c:v>
                </c:pt>
              </c:strCache>
            </c:strRef>
          </c:tx>
          <c:spPr>
            <a:ln>
              <a:solidFill>
                <a:schemeClr val="tx1">
                  <a:alpha val="72000"/>
                </a:schemeClr>
              </a:solidFill>
            </a:ln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Діаграми!$A$246:$A$251</c:f>
              <c:strCache>
                <c:ptCount val="6"/>
                <c:pt idx="0">
                  <c:v>І </c:v>
                </c:pt>
                <c:pt idx="1">
                  <c:v>ІІ</c:v>
                </c:pt>
                <c:pt idx="2">
                  <c:v>ІІІ</c:v>
                </c:pt>
                <c:pt idx="3">
                  <c:v>ІV</c:v>
                </c:pt>
                <c:pt idx="4">
                  <c:v>V</c:v>
                </c:pt>
                <c:pt idx="5">
                  <c:v>РАЗОМ</c:v>
                </c:pt>
              </c:strCache>
            </c:strRef>
          </c:cat>
          <c:val>
            <c:numRef>
              <c:f>Діаграми!$E$246:$E$251</c:f>
              <c:numCache>
                <c:formatCode>General</c:formatCode>
                <c:ptCount val="6"/>
                <c:pt idx="1">
                  <c:v>26.9</c:v>
                </c:pt>
                <c:pt idx="2">
                  <c:v>18.2</c:v>
                </c:pt>
                <c:pt idx="3" formatCode="0.0">
                  <c:v>7.9</c:v>
                </c:pt>
                <c:pt idx="4" formatCode="0.0">
                  <c:v>35.700000000000003</c:v>
                </c:pt>
                <c:pt idx="5">
                  <c:v>23.9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284928"/>
        <c:axId val="82286464"/>
      </c:barChart>
      <c:catAx>
        <c:axId val="822849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82286464"/>
        <c:crosses val="autoZero"/>
        <c:auto val="1"/>
        <c:lblAlgn val="ctr"/>
        <c:lblOffset val="100"/>
        <c:noMultiLvlLbl val="0"/>
      </c:catAx>
      <c:valAx>
        <c:axId val="8228646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8228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592047398714302"/>
          <c:y val="0.75960255912350094"/>
          <c:w val="0.20899513403451231"/>
          <c:h val="0.2214515955227151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Діаграми!$B$244:$B$245</c:f>
              <c:strCache>
                <c:ptCount val="1"/>
                <c:pt idx="0">
                  <c:v>Медики-українці Успішність %</c:v>
                </c:pt>
              </c:strCache>
            </c:strRef>
          </c:tx>
          <c:invertIfNegative val="0"/>
          <c:cat>
            <c:strRef>
              <c:f>Діаграми!$A$246:$A$251</c:f>
              <c:strCache>
                <c:ptCount val="6"/>
                <c:pt idx="0">
                  <c:v>І </c:v>
                </c:pt>
                <c:pt idx="1">
                  <c:v>ІІ</c:v>
                </c:pt>
                <c:pt idx="2">
                  <c:v>ІІІ</c:v>
                </c:pt>
                <c:pt idx="3">
                  <c:v>ІV</c:v>
                </c:pt>
                <c:pt idx="4">
                  <c:v>V</c:v>
                </c:pt>
                <c:pt idx="5">
                  <c:v>РАЗОМ</c:v>
                </c:pt>
              </c:strCache>
            </c:strRef>
          </c:cat>
          <c:val>
            <c:numRef>
              <c:f>Діаграми!$B$246:$B$251</c:f>
              <c:numCache>
                <c:formatCode>0.0</c:formatCode>
                <c:ptCount val="6"/>
                <c:pt idx="0">
                  <c:v>92.5</c:v>
                </c:pt>
                <c:pt idx="1">
                  <c:v>89.9</c:v>
                </c:pt>
                <c:pt idx="2">
                  <c:v>89.4</c:v>
                </c:pt>
                <c:pt idx="3">
                  <c:v>93.3</c:v>
                </c:pt>
                <c:pt idx="4">
                  <c:v>92.8</c:v>
                </c:pt>
                <c:pt idx="5">
                  <c:v>91.6</c:v>
                </c:pt>
              </c:numCache>
            </c:numRef>
          </c:val>
        </c:ser>
        <c:ser>
          <c:idx val="1"/>
          <c:order val="1"/>
          <c:tx>
            <c:strRef>
              <c:f>Діаграми!$C$244:$C$245</c:f>
              <c:strCache>
                <c:ptCount val="1"/>
                <c:pt idx="0">
                  <c:v>Медики-українці Якість %</c:v>
                </c:pt>
              </c:strCache>
            </c:strRef>
          </c:tx>
          <c:invertIfNegative val="0"/>
          <c:cat>
            <c:strRef>
              <c:f>Діаграми!$A$246:$A$251</c:f>
              <c:strCache>
                <c:ptCount val="6"/>
                <c:pt idx="0">
                  <c:v>І </c:v>
                </c:pt>
                <c:pt idx="1">
                  <c:v>ІІ</c:v>
                </c:pt>
                <c:pt idx="2">
                  <c:v>ІІІ</c:v>
                </c:pt>
                <c:pt idx="3">
                  <c:v>ІV</c:v>
                </c:pt>
                <c:pt idx="4">
                  <c:v>V</c:v>
                </c:pt>
                <c:pt idx="5">
                  <c:v>РАЗОМ</c:v>
                </c:pt>
              </c:strCache>
            </c:strRef>
          </c:cat>
          <c:val>
            <c:numRef>
              <c:f>Діаграми!$C$246:$C$251</c:f>
              <c:numCache>
                <c:formatCode>0.0</c:formatCode>
                <c:ptCount val="6"/>
                <c:pt idx="0">
                  <c:v>13.6</c:v>
                </c:pt>
                <c:pt idx="1">
                  <c:v>36</c:v>
                </c:pt>
                <c:pt idx="2">
                  <c:v>32.200000000000003</c:v>
                </c:pt>
                <c:pt idx="3">
                  <c:v>52.6</c:v>
                </c:pt>
                <c:pt idx="4">
                  <c:v>23.6</c:v>
                </c:pt>
                <c:pt idx="5">
                  <c:v>31.4</c:v>
                </c:pt>
              </c:numCache>
            </c:numRef>
          </c:val>
        </c:ser>
        <c:ser>
          <c:idx val="2"/>
          <c:order val="2"/>
          <c:tx>
            <c:strRef>
              <c:f>Діаграми!$D$244:$D$245</c:f>
              <c:strCache>
                <c:ptCount val="1"/>
                <c:pt idx="0">
                  <c:v>Медики -іноземці Успішність %</c:v>
                </c:pt>
              </c:strCache>
            </c:strRef>
          </c:tx>
          <c:invertIfNegative val="0"/>
          <c:cat>
            <c:strRef>
              <c:f>Діаграми!$A$246:$A$251</c:f>
              <c:strCache>
                <c:ptCount val="6"/>
                <c:pt idx="0">
                  <c:v>І </c:v>
                </c:pt>
                <c:pt idx="1">
                  <c:v>ІІ</c:v>
                </c:pt>
                <c:pt idx="2">
                  <c:v>ІІІ</c:v>
                </c:pt>
                <c:pt idx="3">
                  <c:v>ІV</c:v>
                </c:pt>
                <c:pt idx="4">
                  <c:v>V</c:v>
                </c:pt>
                <c:pt idx="5">
                  <c:v>РАЗОМ</c:v>
                </c:pt>
              </c:strCache>
            </c:strRef>
          </c:cat>
          <c:val>
            <c:numRef>
              <c:f>Діаграми!$D$246:$D$251</c:f>
              <c:numCache>
                <c:formatCode>General</c:formatCode>
                <c:ptCount val="6"/>
                <c:pt idx="1">
                  <c:v>88</c:v>
                </c:pt>
                <c:pt idx="2">
                  <c:v>67.2</c:v>
                </c:pt>
                <c:pt idx="3" formatCode="0.0">
                  <c:v>68.3</c:v>
                </c:pt>
                <c:pt idx="4" formatCode="0.0">
                  <c:v>75.7</c:v>
                </c:pt>
                <c:pt idx="5">
                  <c:v>77.3</c:v>
                </c:pt>
              </c:numCache>
            </c:numRef>
          </c:val>
        </c:ser>
        <c:ser>
          <c:idx val="3"/>
          <c:order val="3"/>
          <c:tx>
            <c:strRef>
              <c:f>Діаграми!$E$244:$E$245</c:f>
              <c:strCache>
                <c:ptCount val="1"/>
                <c:pt idx="0">
                  <c:v>Медики -іноземці Якість %</c:v>
                </c:pt>
              </c:strCache>
            </c:strRef>
          </c:tx>
          <c:invertIfNegative val="0"/>
          <c:cat>
            <c:strRef>
              <c:f>Діаграми!$A$246:$A$251</c:f>
              <c:strCache>
                <c:ptCount val="6"/>
                <c:pt idx="0">
                  <c:v>І </c:v>
                </c:pt>
                <c:pt idx="1">
                  <c:v>ІІ</c:v>
                </c:pt>
                <c:pt idx="2">
                  <c:v>ІІІ</c:v>
                </c:pt>
                <c:pt idx="3">
                  <c:v>ІV</c:v>
                </c:pt>
                <c:pt idx="4">
                  <c:v>V</c:v>
                </c:pt>
                <c:pt idx="5">
                  <c:v>РАЗОМ</c:v>
                </c:pt>
              </c:strCache>
            </c:strRef>
          </c:cat>
          <c:val>
            <c:numRef>
              <c:f>Діаграми!$E$246:$E$251</c:f>
              <c:numCache>
                <c:formatCode>General</c:formatCode>
                <c:ptCount val="6"/>
                <c:pt idx="1">
                  <c:v>26.9</c:v>
                </c:pt>
                <c:pt idx="2">
                  <c:v>18.2</c:v>
                </c:pt>
                <c:pt idx="3" formatCode="0.0">
                  <c:v>7.9</c:v>
                </c:pt>
                <c:pt idx="4" formatCode="0.0">
                  <c:v>35.700000000000003</c:v>
                </c:pt>
                <c:pt idx="5">
                  <c:v>23.9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250368"/>
        <c:axId val="141767424"/>
      </c:barChart>
      <c:catAx>
        <c:axId val="124250368"/>
        <c:scaling>
          <c:orientation val="minMax"/>
        </c:scaling>
        <c:delete val="0"/>
        <c:axPos val="b"/>
        <c:majorTickMark val="out"/>
        <c:minorTickMark val="none"/>
        <c:tickLblPos val="nextTo"/>
        <c:crossAx val="141767424"/>
        <c:crosses val="autoZero"/>
        <c:auto val="1"/>
        <c:lblAlgn val="ctr"/>
        <c:lblOffset val="100"/>
        <c:noMultiLvlLbl val="0"/>
      </c:catAx>
      <c:valAx>
        <c:axId val="14176742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242503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391497185847022E-2"/>
          <c:y val="8.0855634101955301E-2"/>
          <c:w val="0.92951113731104451"/>
          <c:h val="0.506134041592330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Діаграми!$B$30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0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Діаграми!$A$31:$A$51</c:f>
              <c:strCache>
                <c:ptCount val="21"/>
                <c:pt idx="0">
                  <c:v>Географічний</c:v>
                </c:pt>
                <c:pt idx="1">
                  <c:v>Здоров’я та фізичного виховання</c:v>
                </c:pt>
                <c:pt idx="2">
                  <c:v>Математичний</c:v>
                </c:pt>
                <c:pt idx="3">
                  <c:v>Міжнародних економічних відносин</c:v>
                </c:pt>
                <c:pt idx="4">
                  <c:v>Хімічний</c:v>
                </c:pt>
                <c:pt idx="5">
                  <c:v>Філіяу м.Львові</c:v>
                </c:pt>
                <c:pt idx="6">
                  <c:v>Історії та міжнародних відносин</c:v>
                </c:pt>
                <c:pt idx="7">
                  <c:v>Економічний</c:v>
                </c:pt>
                <c:pt idx="8">
                  <c:v>Біологічний</c:v>
                </c:pt>
                <c:pt idx="9">
                  <c:v>Суспільних наук</c:v>
                </c:pt>
                <c:pt idx="10">
                  <c:v>Інформаційних технологій</c:v>
                </c:pt>
                <c:pt idx="11">
                  <c:v>Філологічний</c:v>
                </c:pt>
                <c:pt idx="12">
                  <c:v>Інженерно-технічний</c:v>
                </c:pt>
                <c:pt idx="13">
                  <c:v>Медичний</c:v>
                </c:pt>
                <c:pt idx="14">
                  <c:v>Іноземної філології</c:v>
                </c:pt>
                <c:pt idx="15">
                  <c:v>Юридичний </c:v>
                </c:pt>
                <c:pt idx="16">
                  <c:v>Стоматологічний</c:v>
                </c:pt>
                <c:pt idx="17">
                  <c:v>Туризму та міжнародних комунікацій</c:v>
                </c:pt>
                <c:pt idx="18">
                  <c:v>Фізичний</c:v>
                </c:pt>
                <c:pt idx="19">
                  <c:v>Українсько-угорський навчально-науковий інститут</c:v>
                </c:pt>
                <c:pt idx="20">
                  <c:v>Всього по ун-ту</c:v>
                </c:pt>
              </c:strCache>
            </c:strRef>
          </c:cat>
          <c:val>
            <c:numRef>
              <c:f>Діаграми!$B$31:$B$51</c:f>
              <c:numCache>
                <c:formatCode>@</c:formatCode>
                <c:ptCount val="2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 formatCode="0.0">
                  <c:v>98</c:v>
                </c:pt>
                <c:pt idx="7" formatCode="0.0">
                  <c:v>97.4</c:v>
                </c:pt>
                <c:pt idx="8" formatCode="0.0">
                  <c:v>96</c:v>
                </c:pt>
                <c:pt idx="9" formatCode="0.0">
                  <c:v>95.6</c:v>
                </c:pt>
                <c:pt idx="10" formatCode="0.0">
                  <c:v>95.1</c:v>
                </c:pt>
                <c:pt idx="11" formatCode="0.0">
                  <c:v>93.5</c:v>
                </c:pt>
                <c:pt idx="12" formatCode="0.0">
                  <c:v>93</c:v>
                </c:pt>
                <c:pt idx="13" formatCode="0.0">
                  <c:v>92.5</c:v>
                </c:pt>
                <c:pt idx="14" formatCode="0.0">
                  <c:v>91.7</c:v>
                </c:pt>
                <c:pt idx="15" formatCode="0.0">
                  <c:v>84.4</c:v>
                </c:pt>
                <c:pt idx="16" formatCode="0.0">
                  <c:v>84</c:v>
                </c:pt>
                <c:pt idx="17" formatCode="0.0">
                  <c:v>83.7</c:v>
                </c:pt>
                <c:pt idx="18" formatCode="0.0">
                  <c:v>82.1</c:v>
                </c:pt>
                <c:pt idx="19" formatCode="0.0">
                  <c:v>75</c:v>
                </c:pt>
                <c:pt idx="20" formatCode="0.0">
                  <c:v>92.8</c:v>
                </c:pt>
              </c:numCache>
            </c:numRef>
          </c:val>
        </c:ser>
        <c:ser>
          <c:idx val="1"/>
          <c:order val="1"/>
          <c:tx>
            <c:strRef>
              <c:f>Діаграми!$C$30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0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Діаграми!$A$31:$A$51</c:f>
              <c:strCache>
                <c:ptCount val="21"/>
                <c:pt idx="0">
                  <c:v>Географічний</c:v>
                </c:pt>
                <c:pt idx="1">
                  <c:v>Здоров’я та фізичного виховання</c:v>
                </c:pt>
                <c:pt idx="2">
                  <c:v>Математичний</c:v>
                </c:pt>
                <c:pt idx="3">
                  <c:v>Міжнародних економічних відносин</c:v>
                </c:pt>
                <c:pt idx="4">
                  <c:v>Хімічний</c:v>
                </c:pt>
                <c:pt idx="5">
                  <c:v>Філіяу м.Львові</c:v>
                </c:pt>
                <c:pt idx="6">
                  <c:v>Історії та міжнародних відносин</c:v>
                </c:pt>
                <c:pt idx="7">
                  <c:v>Економічний</c:v>
                </c:pt>
                <c:pt idx="8">
                  <c:v>Біологічний</c:v>
                </c:pt>
                <c:pt idx="9">
                  <c:v>Суспільних наук</c:v>
                </c:pt>
                <c:pt idx="10">
                  <c:v>Інформаційних технологій</c:v>
                </c:pt>
                <c:pt idx="11">
                  <c:v>Філологічний</c:v>
                </c:pt>
                <c:pt idx="12">
                  <c:v>Інженерно-технічний</c:v>
                </c:pt>
                <c:pt idx="13">
                  <c:v>Медичний</c:v>
                </c:pt>
                <c:pt idx="14">
                  <c:v>Іноземної філології</c:v>
                </c:pt>
                <c:pt idx="15">
                  <c:v>Юридичний </c:v>
                </c:pt>
                <c:pt idx="16">
                  <c:v>Стоматологічний</c:v>
                </c:pt>
                <c:pt idx="17">
                  <c:v>Туризму та міжнародних комунікацій</c:v>
                </c:pt>
                <c:pt idx="18">
                  <c:v>Фізичний</c:v>
                </c:pt>
                <c:pt idx="19">
                  <c:v>Українсько-угорський навчально-науковий інститут</c:v>
                </c:pt>
                <c:pt idx="20">
                  <c:v>Всього по ун-ту</c:v>
                </c:pt>
              </c:strCache>
            </c:strRef>
          </c:cat>
          <c:val>
            <c:numRef>
              <c:f>Діаграми!$C$31:$C$51</c:f>
              <c:numCache>
                <c:formatCode>0.0</c:formatCode>
                <c:ptCount val="21"/>
                <c:pt idx="0">
                  <c:v>29.2</c:v>
                </c:pt>
                <c:pt idx="1">
                  <c:v>21.4</c:v>
                </c:pt>
                <c:pt idx="2">
                  <c:v>21.6</c:v>
                </c:pt>
                <c:pt idx="3">
                  <c:v>42.4</c:v>
                </c:pt>
                <c:pt idx="4">
                  <c:v>22.6</c:v>
                </c:pt>
                <c:pt idx="5">
                  <c:v>75</c:v>
                </c:pt>
                <c:pt idx="6">
                  <c:v>26.7</c:v>
                </c:pt>
                <c:pt idx="7">
                  <c:v>28.9</c:v>
                </c:pt>
                <c:pt idx="8">
                  <c:v>12</c:v>
                </c:pt>
                <c:pt idx="9">
                  <c:v>25</c:v>
                </c:pt>
                <c:pt idx="10">
                  <c:v>8.5</c:v>
                </c:pt>
                <c:pt idx="11">
                  <c:v>24.7</c:v>
                </c:pt>
                <c:pt idx="12">
                  <c:v>23</c:v>
                </c:pt>
                <c:pt idx="13">
                  <c:v>13.6</c:v>
                </c:pt>
                <c:pt idx="14">
                  <c:v>40.5</c:v>
                </c:pt>
                <c:pt idx="15">
                  <c:v>26.3</c:v>
                </c:pt>
                <c:pt idx="16">
                  <c:v>10</c:v>
                </c:pt>
                <c:pt idx="17">
                  <c:v>14.3</c:v>
                </c:pt>
                <c:pt idx="18">
                  <c:v>32.1</c:v>
                </c:pt>
                <c:pt idx="19">
                  <c:v>39.299999999999997</c:v>
                </c:pt>
                <c:pt idx="20">
                  <c:v>22.5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8"/>
        <c:axId val="29227264"/>
        <c:axId val="35733504"/>
      </c:barChart>
      <c:catAx>
        <c:axId val="292272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 i="1"/>
            </a:pPr>
            <a:endParaRPr lang="ru-RU"/>
          </a:p>
        </c:txPr>
        <c:crossAx val="35733504"/>
        <c:crosses val="autoZero"/>
        <c:auto val="1"/>
        <c:lblAlgn val="ctr"/>
        <c:lblOffset val="100"/>
        <c:noMultiLvlLbl val="0"/>
      </c:catAx>
      <c:valAx>
        <c:axId val="35733504"/>
        <c:scaling>
          <c:orientation val="minMax"/>
          <c:max val="100"/>
        </c:scaling>
        <c:delete val="0"/>
        <c:axPos val="l"/>
        <c:majorGridlines/>
        <c:numFmt formatCode="@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9227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705204202718764"/>
          <c:y val="0.85584296438083363"/>
          <c:w val="0.14583563769255928"/>
          <c:h val="7.4993938354907017E-2"/>
        </c:manualLayout>
      </c:layout>
      <c:overlay val="0"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828870265814797E-2"/>
          <c:y val="0.10633194166791329"/>
          <c:w val="0.90374368798755467"/>
          <c:h val="0.522252231424439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Діаграми!$B$56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Діаграми!$A$57:$A$78</c:f>
              <c:strCache>
                <c:ptCount val="22"/>
                <c:pt idx="0">
                  <c:v>Географічний</c:v>
                </c:pt>
                <c:pt idx="1">
                  <c:v>Математичний</c:v>
                </c:pt>
                <c:pt idx="2">
                  <c:v>Міжнародних економічних відносин</c:v>
                </c:pt>
                <c:pt idx="3">
                  <c:v>Суспільних наук</c:v>
                </c:pt>
                <c:pt idx="4">
                  <c:v>Українсько-угорський навчально-науковий інститут</c:v>
                </c:pt>
                <c:pt idx="5">
                  <c:v>Хімічний</c:v>
                </c:pt>
                <c:pt idx="6">
                  <c:v>Здоров’я та фізичного виховання</c:v>
                </c:pt>
                <c:pt idx="7">
                  <c:v>Інформаційних технологій</c:v>
                </c:pt>
                <c:pt idx="8">
                  <c:v>Біологічний</c:v>
                </c:pt>
                <c:pt idx="9">
                  <c:v>Історії та міжнародних відносин</c:v>
                </c:pt>
                <c:pt idx="10">
                  <c:v>Іноземної філології</c:v>
                </c:pt>
                <c:pt idx="11">
                  <c:v>Медичний</c:v>
                </c:pt>
                <c:pt idx="12">
                  <c:v>Інженерно-технічний</c:v>
                </c:pt>
                <c:pt idx="13">
                  <c:v>Медичний №2</c:v>
                </c:pt>
                <c:pt idx="14">
                  <c:v>Філіяу м.Львові</c:v>
                </c:pt>
                <c:pt idx="15">
                  <c:v>Філологічний</c:v>
                </c:pt>
                <c:pt idx="16">
                  <c:v>Туризму та міжнародних комунікацій</c:v>
                </c:pt>
                <c:pt idx="17">
                  <c:v>Фізичний</c:v>
                </c:pt>
                <c:pt idx="18">
                  <c:v>Юридичний </c:v>
                </c:pt>
                <c:pt idx="19">
                  <c:v>Економічний</c:v>
                </c:pt>
                <c:pt idx="20">
                  <c:v>Стоматологічний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Діаграми!$B$57:$B$78</c:f>
              <c:numCache>
                <c:formatCode>@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 formatCode="0.0">
                  <c:v>97.6</c:v>
                </c:pt>
                <c:pt idx="7" formatCode="0.0">
                  <c:v>95.7</c:v>
                </c:pt>
                <c:pt idx="8" formatCode="0.0">
                  <c:v>94.1</c:v>
                </c:pt>
                <c:pt idx="9" formatCode="0.0">
                  <c:v>94</c:v>
                </c:pt>
                <c:pt idx="10" formatCode="0.0">
                  <c:v>90.2</c:v>
                </c:pt>
                <c:pt idx="11" formatCode="0.0">
                  <c:v>89.9</c:v>
                </c:pt>
                <c:pt idx="12" formatCode="0.0">
                  <c:v>88.4</c:v>
                </c:pt>
                <c:pt idx="13" formatCode="0.0">
                  <c:v>88</c:v>
                </c:pt>
                <c:pt idx="14" formatCode="0.0">
                  <c:v>85.7</c:v>
                </c:pt>
                <c:pt idx="15" formatCode="0.0">
                  <c:v>80.8</c:v>
                </c:pt>
                <c:pt idx="16" formatCode="0.0">
                  <c:v>78.7</c:v>
                </c:pt>
                <c:pt idx="17" formatCode="0.0">
                  <c:v>77.8</c:v>
                </c:pt>
                <c:pt idx="18" formatCode="0.0">
                  <c:v>76.599999999999994</c:v>
                </c:pt>
                <c:pt idx="19" formatCode="0.0">
                  <c:v>70.099999999999994</c:v>
                </c:pt>
                <c:pt idx="20" formatCode="0.0">
                  <c:v>63.2</c:v>
                </c:pt>
                <c:pt idx="21" formatCode="0.0">
                  <c:v>87.5</c:v>
                </c:pt>
              </c:numCache>
            </c:numRef>
          </c:val>
        </c:ser>
        <c:ser>
          <c:idx val="1"/>
          <c:order val="1"/>
          <c:tx>
            <c:strRef>
              <c:f>Діаграми!$C$56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Діаграми!$A$57:$A$78</c:f>
              <c:strCache>
                <c:ptCount val="22"/>
                <c:pt idx="0">
                  <c:v>Географічний</c:v>
                </c:pt>
                <c:pt idx="1">
                  <c:v>Математичний</c:v>
                </c:pt>
                <c:pt idx="2">
                  <c:v>Міжнародних економічних відносин</c:v>
                </c:pt>
                <c:pt idx="3">
                  <c:v>Суспільних наук</c:v>
                </c:pt>
                <c:pt idx="4">
                  <c:v>Українсько-угорський навчально-науковий інститут</c:v>
                </c:pt>
                <c:pt idx="5">
                  <c:v>Хімічний</c:v>
                </c:pt>
                <c:pt idx="6">
                  <c:v>Здоров’я та фізичного виховання</c:v>
                </c:pt>
                <c:pt idx="7">
                  <c:v>Інформаційних технологій</c:v>
                </c:pt>
                <c:pt idx="8">
                  <c:v>Біологічний</c:v>
                </c:pt>
                <c:pt idx="9">
                  <c:v>Історії та міжнародних відносин</c:v>
                </c:pt>
                <c:pt idx="10">
                  <c:v>Іноземної філології</c:v>
                </c:pt>
                <c:pt idx="11">
                  <c:v>Медичний</c:v>
                </c:pt>
                <c:pt idx="12">
                  <c:v>Інженерно-технічний</c:v>
                </c:pt>
                <c:pt idx="13">
                  <c:v>Медичний №2</c:v>
                </c:pt>
                <c:pt idx="14">
                  <c:v>Філіяу м.Львові</c:v>
                </c:pt>
                <c:pt idx="15">
                  <c:v>Філологічний</c:v>
                </c:pt>
                <c:pt idx="16">
                  <c:v>Туризму та міжнародних комунікацій</c:v>
                </c:pt>
                <c:pt idx="17">
                  <c:v>Фізичний</c:v>
                </c:pt>
                <c:pt idx="18">
                  <c:v>Юридичний </c:v>
                </c:pt>
                <c:pt idx="19">
                  <c:v>Економічний</c:v>
                </c:pt>
                <c:pt idx="20">
                  <c:v>Стоматологічний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Діаграми!$C$57:$C$78</c:f>
              <c:numCache>
                <c:formatCode>0.0</c:formatCode>
                <c:ptCount val="22"/>
                <c:pt idx="0">
                  <c:v>34.700000000000003</c:v>
                </c:pt>
                <c:pt idx="1">
                  <c:v>30.2</c:v>
                </c:pt>
                <c:pt idx="2">
                  <c:v>40</c:v>
                </c:pt>
                <c:pt idx="3">
                  <c:v>37.299999999999997</c:v>
                </c:pt>
                <c:pt idx="4">
                  <c:v>45.8</c:v>
                </c:pt>
                <c:pt idx="5">
                  <c:v>34.200000000000003</c:v>
                </c:pt>
                <c:pt idx="6">
                  <c:v>27.7</c:v>
                </c:pt>
                <c:pt idx="7">
                  <c:v>21.4</c:v>
                </c:pt>
                <c:pt idx="8">
                  <c:v>21.6</c:v>
                </c:pt>
                <c:pt idx="9">
                  <c:v>29.8</c:v>
                </c:pt>
                <c:pt idx="10">
                  <c:v>33.700000000000003</c:v>
                </c:pt>
                <c:pt idx="11">
                  <c:v>36</c:v>
                </c:pt>
                <c:pt idx="12">
                  <c:v>17.399999999999999</c:v>
                </c:pt>
                <c:pt idx="13">
                  <c:v>26.9</c:v>
                </c:pt>
                <c:pt idx="14">
                  <c:v>71.400000000000006</c:v>
                </c:pt>
                <c:pt idx="15">
                  <c:v>28.2</c:v>
                </c:pt>
                <c:pt idx="16">
                  <c:v>34</c:v>
                </c:pt>
                <c:pt idx="17">
                  <c:v>33.299999999999997</c:v>
                </c:pt>
                <c:pt idx="18">
                  <c:v>36.1</c:v>
                </c:pt>
                <c:pt idx="19">
                  <c:v>18.2</c:v>
                </c:pt>
                <c:pt idx="20">
                  <c:v>14.2</c:v>
                </c:pt>
                <c:pt idx="21">
                  <c:v>29.8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68"/>
        <c:axId val="35751808"/>
        <c:axId val="35753344"/>
      </c:barChart>
      <c:catAx>
        <c:axId val="357518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050" b="1" i="1"/>
            </a:pPr>
            <a:endParaRPr lang="ru-RU"/>
          </a:p>
        </c:txPr>
        <c:crossAx val="35753344"/>
        <c:crosses val="autoZero"/>
        <c:auto val="1"/>
        <c:lblAlgn val="ctr"/>
        <c:lblOffset val="100"/>
        <c:noMultiLvlLbl val="0"/>
      </c:catAx>
      <c:valAx>
        <c:axId val="35753344"/>
        <c:scaling>
          <c:orientation val="minMax"/>
          <c:max val="100"/>
        </c:scaling>
        <c:delete val="0"/>
        <c:axPos val="l"/>
        <c:majorGridlines/>
        <c:numFmt formatCode="@" sourceLinked="1"/>
        <c:majorTickMark val="out"/>
        <c:minorTickMark val="none"/>
        <c:tickLblPos val="nextTo"/>
        <c:crossAx val="35751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225862442435862"/>
          <c:y val="0.87263478176339071"/>
          <c:w val="0.15022080439301988"/>
          <c:h val="8.1031682063364127E-2"/>
        </c:manualLayout>
      </c:layout>
      <c:overlay val="0"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ru-RU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008861090749415E-2"/>
          <c:y val="5.8696810625944493E-2"/>
          <c:w val="0.90939622474763626"/>
          <c:h val="0.51732536210751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Діаграми!$B$83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Діаграми!$A$84:$A$105</c:f>
              <c:strCache>
                <c:ptCount val="22"/>
                <c:pt idx="0">
                  <c:v>Біологічний</c:v>
                </c:pt>
                <c:pt idx="1">
                  <c:v>Географічний</c:v>
                </c:pt>
                <c:pt idx="2">
                  <c:v>Математичний</c:v>
                </c:pt>
                <c:pt idx="3">
                  <c:v>Міжнародних економічних відносин</c:v>
                </c:pt>
                <c:pt idx="4">
                  <c:v>Суспільних наук</c:v>
                </c:pt>
                <c:pt idx="5">
                  <c:v>Українсько-угорський навчально-науковий інститут</c:v>
                </c:pt>
                <c:pt idx="6">
                  <c:v>Хімічний</c:v>
                </c:pt>
                <c:pt idx="7">
                  <c:v>Філіяу м.Львові</c:v>
                </c:pt>
                <c:pt idx="8">
                  <c:v>Здоров’я та фізичного виховання</c:v>
                </c:pt>
                <c:pt idx="9">
                  <c:v>Інформаційних технологій</c:v>
                </c:pt>
                <c:pt idx="10">
                  <c:v>Історії та міжнародних відносин</c:v>
                </c:pt>
                <c:pt idx="11">
                  <c:v>Інженерно-технічний</c:v>
                </c:pt>
                <c:pt idx="12">
                  <c:v>Медичний</c:v>
                </c:pt>
                <c:pt idx="13">
                  <c:v>Стоматологічний</c:v>
                </c:pt>
                <c:pt idx="14">
                  <c:v>Філологічний</c:v>
                </c:pt>
                <c:pt idx="15">
                  <c:v>Іноземної філології</c:v>
                </c:pt>
                <c:pt idx="16">
                  <c:v>Юридичний </c:v>
                </c:pt>
                <c:pt idx="17">
                  <c:v>Фізичний</c:v>
                </c:pt>
                <c:pt idx="18">
                  <c:v>Медичний №2</c:v>
                </c:pt>
                <c:pt idx="19">
                  <c:v>Економічний</c:v>
                </c:pt>
                <c:pt idx="20">
                  <c:v>Туризму та міжнародних комунікацій</c:v>
                </c:pt>
                <c:pt idx="21">
                  <c:v>Всього по ун-ту</c:v>
                </c:pt>
              </c:strCache>
            </c:strRef>
          </c:cat>
          <c:val>
            <c:numRef>
              <c:f>Діаграми!$B$84:$B$105</c:f>
              <c:numCache>
                <c:formatCode>@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 formatCode="0.0">
                  <c:v>98.8</c:v>
                </c:pt>
                <c:pt idx="9" formatCode="0.0">
                  <c:v>96.2</c:v>
                </c:pt>
                <c:pt idx="10" formatCode="0.0">
                  <c:v>95.7</c:v>
                </c:pt>
                <c:pt idx="11" formatCode="0.0">
                  <c:v>93.7</c:v>
                </c:pt>
                <c:pt idx="12" formatCode="0.0">
                  <c:v>89.4</c:v>
                </c:pt>
                <c:pt idx="13" formatCode="0.0">
                  <c:v>87.9</c:v>
                </c:pt>
                <c:pt idx="14" formatCode="0.0">
                  <c:v>84.3</c:v>
                </c:pt>
                <c:pt idx="15" formatCode="0.0">
                  <c:v>82.3</c:v>
                </c:pt>
                <c:pt idx="16" formatCode="0.0">
                  <c:v>76.400000000000006</c:v>
                </c:pt>
                <c:pt idx="17" formatCode="0.0">
                  <c:v>76.3</c:v>
                </c:pt>
                <c:pt idx="18" formatCode="0.0">
                  <c:v>67.2</c:v>
                </c:pt>
                <c:pt idx="19" formatCode="0.0">
                  <c:v>66.099999999999994</c:v>
                </c:pt>
                <c:pt idx="20" formatCode="0.0">
                  <c:v>60.3</c:v>
                </c:pt>
                <c:pt idx="21" formatCode="0.0">
                  <c:v>87.2</c:v>
                </c:pt>
              </c:numCache>
            </c:numRef>
          </c:val>
        </c:ser>
        <c:ser>
          <c:idx val="1"/>
          <c:order val="1"/>
          <c:tx>
            <c:strRef>
              <c:f>Діаграми!$C$83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Діаграми!$A$84:$A$105</c:f>
              <c:strCache>
                <c:ptCount val="22"/>
                <c:pt idx="0">
                  <c:v>Біологічний</c:v>
                </c:pt>
                <c:pt idx="1">
                  <c:v>Географічний</c:v>
                </c:pt>
                <c:pt idx="2">
                  <c:v>Математичний</c:v>
                </c:pt>
                <c:pt idx="3">
                  <c:v>Міжнародних економічних відносин</c:v>
                </c:pt>
                <c:pt idx="4">
                  <c:v>Суспільних наук</c:v>
                </c:pt>
                <c:pt idx="5">
                  <c:v>Українсько-угорський навчально-науковий інститут</c:v>
                </c:pt>
                <c:pt idx="6">
                  <c:v>Хімічний</c:v>
                </c:pt>
                <c:pt idx="7">
                  <c:v>Філіяу м.Львові</c:v>
                </c:pt>
                <c:pt idx="8">
                  <c:v>Здоров’я та фізичного виховання</c:v>
                </c:pt>
                <c:pt idx="9">
                  <c:v>Інформаційних технологій</c:v>
                </c:pt>
                <c:pt idx="10">
                  <c:v>Історії та міжнародних відносин</c:v>
                </c:pt>
                <c:pt idx="11">
                  <c:v>Інженерно-технічний</c:v>
                </c:pt>
                <c:pt idx="12">
                  <c:v>Медичний</c:v>
                </c:pt>
                <c:pt idx="13">
                  <c:v>Стоматологічний</c:v>
                </c:pt>
                <c:pt idx="14">
                  <c:v>Філологічний</c:v>
                </c:pt>
                <c:pt idx="15">
                  <c:v>Іноземної філології</c:v>
                </c:pt>
                <c:pt idx="16">
                  <c:v>Юридичний </c:v>
                </c:pt>
                <c:pt idx="17">
                  <c:v>Фізичний</c:v>
                </c:pt>
                <c:pt idx="18">
                  <c:v>Медичний №2</c:v>
                </c:pt>
                <c:pt idx="19">
                  <c:v>Економічний</c:v>
                </c:pt>
                <c:pt idx="20">
                  <c:v>Туризму та міжнародних комунікацій</c:v>
                </c:pt>
                <c:pt idx="21">
                  <c:v>Всього по ун-ту</c:v>
                </c:pt>
              </c:strCache>
            </c:strRef>
          </c:cat>
          <c:val>
            <c:numRef>
              <c:f>Діаграми!$C$84:$C$105</c:f>
              <c:numCache>
                <c:formatCode>0.0</c:formatCode>
                <c:ptCount val="22"/>
                <c:pt idx="0">
                  <c:v>40.9</c:v>
                </c:pt>
                <c:pt idx="1">
                  <c:v>32.1</c:v>
                </c:pt>
                <c:pt idx="2">
                  <c:v>40.700000000000003</c:v>
                </c:pt>
                <c:pt idx="3">
                  <c:v>46.3</c:v>
                </c:pt>
                <c:pt idx="4">
                  <c:v>56.6</c:v>
                </c:pt>
                <c:pt idx="5">
                  <c:v>61.5</c:v>
                </c:pt>
                <c:pt idx="6">
                  <c:v>45.2</c:v>
                </c:pt>
                <c:pt idx="7">
                  <c:v>57.1</c:v>
                </c:pt>
                <c:pt idx="8">
                  <c:v>23.8</c:v>
                </c:pt>
                <c:pt idx="9">
                  <c:v>19</c:v>
                </c:pt>
                <c:pt idx="10">
                  <c:v>43.5</c:v>
                </c:pt>
                <c:pt idx="11">
                  <c:v>23.8</c:v>
                </c:pt>
                <c:pt idx="12">
                  <c:v>32.200000000000003</c:v>
                </c:pt>
                <c:pt idx="13">
                  <c:v>14.7</c:v>
                </c:pt>
                <c:pt idx="14">
                  <c:v>34.299999999999997</c:v>
                </c:pt>
                <c:pt idx="15">
                  <c:v>32.299999999999997</c:v>
                </c:pt>
                <c:pt idx="16">
                  <c:v>35.799999999999997</c:v>
                </c:pt>
                <c:pt idx="17">
                  <c:v>36.799999999999997</c:v>
                </c:pt>
                <c:pt idx="18">
                  <c:v>18.2</c:v>
                </c:pt>
                <c:pt idx="19">
                  <c:v>33.9</c:v>
                </c:pt>
                <c:pt idx="20">
                  <c:v>30.2</c:v>
                </c:pt>
                <c:pt idx="21">
                  <c:v>32.200000000000003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69"/>
        <c:axId val="80164352"/>
        <c:axId val="80165888"/>
      </c:barChart>
      <c:catAx>
        <c:axId val="801643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 i="1"/>
            </a:pPr>
            <a:endParaRPr lang="ru-RU"/>
          </a:p>
        </c:txPr>
        <c:crossAx val="80165888"/>
        <c:crosses val="autoZero"/>
        <c:auto val="1"/>
        <c:lblAlgn val="ctr"/>
        <c:lblOffset val="100"/>
        <c:noMultiLvlLbl val="0"/>
      </c:catAx>
      <c:valAx>
        <c:axId val="80165888"/>
        <c:scaling>
          <c:orientation val="minMax"/>
          <c:max val="100"/>
        </c:scaling>
        <c:delete val="0"/>
        <c:axPos val="l"/>
        <c:majorGridlines/>
        <c:numFmt formatCode="@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80164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31930769358343"/>
          <c:y val="0.86069388548654058"/>
          <c:w val="0.13659211971692106"/>
          <c:h val="9.5287255759696723E-2"/>
        </c:manualLayout>
      </c:layout>
      <c:overlay val="0"/>
      <c:txPr>
        <a:bodyPr/>
        <a:lstStyle/>
        <a:p>
          <a:pPr>
            <a:defRPr b="1"/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100"/>
      </a:pPr>
      <a:endParaRPr lang="ru-RU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6117786946765E-2"/>
          <c:y val="9.1101069794634726E-2"/>
          <c:w val="0.89361947188751722"/>
          <c:h val="0.459564530742719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Діаграми!$B$110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Діаграми!$A$111:$A$132</c:f>
              <c:strCache>
                <c:ptCount val="22"/>
                <c:pt idx="0">
                  <c:v>Біологічний</c:v>
                </c:pt>
                <c:pt idx="1">
                  <c:v>Географічний</c:v>
                </c:pt>
                <c:pt idx="2">
                  <c:v>Здоров’я та фізичного виховання</c:v>
                </c:pt>
                <c:pt idx="3">
                  <c:v>Математичний</c:v>
                </c:pt>
                <c:pt idx="4">
                  <c:v>Міжнародних економічних відносин</c:v>
                </c:pt>
                <c:pt idx="5">
                  <c:v>Українсько-угорський навчально-науковий інститут</c:v>
                </c:pt>
                <c:pt idx="6">
                  <c:v>Хімічний</c:v>
                </c:pt>
                <c:pt idx="7">
                  <c:v>Філія у м.Львові</c:v>
                </c:pt>
                <c:pt idx="8">
                  <c:v>Суспільних наук</c:v>
                </c:pt>
                <c:pt idx="9">
                  <c:v>Історії та міжнародних відносин</c:v>
                </c:pt>
                <c:pt idx="10">
                  <c:v>Інформаційних технологій</c:v>
                </c:pt>
                <c:pt idx="11">
                  <c:v>Іноземної філології</c:v>
                </c:pt>
                <c:pt idx="12">
                  <c:v>Інженерно-технічний</c:v>
                </c:pt>
                <c:pt idx="13">
                  <c:v>Медичний</c:v>
                </c:pt>
                <c:pt idx="14">
                  <c:v>Фізичний</c:v>
                </c:pt>
                <c:pt idx="15">
                  <c:v>Філологічний</c:v>
                </c:pt>
                <c:pt idx="16">
                  <c:v>Юридичний </c:v>
                </c:pt>
                <c:pt idx="17">
                  <c:v>Стоматологічний</c:v>
                </c:pt>
                <c:pt idx="18">
                  <c:v>Медичний №2</c:v>
                </c:pt>
                <c:pt idx="19">
                  <c:v>Економічний</c:v>
                </c:pt>
                <c:pt idx="20">
                  <c:v>Туризму та міжнародних комунікацій</c:v>
                </c:pt>
                <c:pt idx="21">
                  <c:v>Всього по ун-ту</c:v>
                </c:pt>
              </c:strCache>
            </c:strRef>
          </c:cat>
          <c:val>
            <c:numRef>
              <c:f>Діаграми!$B$111:$B$132</c:f>
              <c:numCache>
                <c:formatCode>@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 formatCode="0.0">
                  <c:v>98.9</c:v>
                </c:pt>
                <c:pt idx="9" formatCode="0.0">
                  <c:v>98.7</c:v>
                </c:pt>
                <c:pt idx="10" formatCode="0.0">
                  <c:v>98.5</c:v>
                </c:pt>
                <c:pt idx="11" formatCode="0.0">
                  <c:v>96.9</c:v>
                </c:pt>
                <c:pt idx="12" formatCode="0.0">
                  <c:v>95</c:v>
                </c:pt>
                <c:pt idx="13" formatCode="0.0">
                  <c:v>93.3</c:v>
                </c:pt>
                <c:pt idx="14" formatCode="0.0">
                  <c:v>89.1</c:v>
                </c:pt>
                <c:pt idx="15" formatCode="0.0">
                  <c:v>87.3</c:v>
                </c:pt>
                <c:pt idx="16" formatCode="0.0">
                  <c:v>78.2</c:v>
                </c:pt>
                <c:pt idx="17" formatCode="0.0">
                  <c:v>78</c:v>
                </c:pt>
                <c:pt idx="18" formatCode="0.0">
                  <c:v>68.3</c:v>
                </c:pt>
                <c:pt idx="19" formatCode="0.0">
                  <c:v>58.2</c:v>
                </c:pt>
                <c:pt idx="20" formatCode="0.0">
                  <c:v>47.1</c:v>
                </c:pt>
                <c:pt idx="21" formatCode="0.0">
                  <c:v>89.3</c:v>
                </c:pt>
              </c:numCache>
            </c:numRef>
          </c:val>
        </c:ser>
        <c:ser>
          <c:idx val="1"/>
          <c:order val="1"/>
          <c:tx>
            <c:strRef>
              <c:f>Діаграми!$C$110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Діаграми!$A$111:$A$132</c:f>
              <c:strCache>
                <c:ptCount val="22"/>
                <c:pt idx="0">
                  <c:v>Біологічний</c:v>
                </c:pt>
                <c:pt idx="1">
                  <c:v>Географічний</c:v>
                </c:pt>
                <c:pt idx="2">
                  <c:v>Здоров’я та фізичного виховання</c:v>
                </c:pt>
                <c:pt idx="3">
                  <c:v>Математичний</c:v>
                </c:pt>
                <c:pt idx="4">
                  <c:v>Міжнародних економічних відносин</c:v>
                </c:pt>
                <c:pt idx="5">
                  <c:v>Українсько-угорський навчально-науковий інститут</c:v>
                </c:pt>
                <c:pt idx="6">
                  <c:v>Хімічний</c:v>
                </c:pt>
                <c:pt idx="7">
                  <c:v>Філія у м.Львові</c:v>
                </c:pt>
                <c:pt idx="8">
                  <c:v>Суспільних наук</c:v>
                </c:pt>
                <c:pt idx="9">
                  <c:v>Історії та міжнародних відносин</c:v>
                </c:pt>
                <c:pt idx="10">
                  <c:v>Інформаційних технологій</c:v>
                </c:pt>
                <c:pt idx="11">
                  <c:v>Іноземної філології</c:v>
                </c:pt>
                <c:pt idx="12">
                  <c:v>Інженерно-технічний</c:v>
                </c:pt>
                <c:pt idx="13">
                  <c:v>Медичний</c:v>
                </c:pt>
                <c:pt idx="14">
                  <c:v>Фізичний</c:v>
                </c:pt>
                <c:pt idx="15">
                  <c:v>Філологічний</c:v>
                </c:pt>
                <c:pt idx="16">
                  <c:v>Юридичний </c:v>
                </c:pt>
                <c:pt idx="17">
                  <c:v>Стоматологічний</c:v>
                </c:pt>
                <c:pt idx="18">
                  <c:v>Медичний №2</c:v>
                </c:pt>
                <c:pt idx="19">
                  <c:v>Економічний</c:v>
                </c:pt>
                <c:pt idx="20">
                  <c:v>Туризму та міжнародних комунікацій</c:v>
                </c:pt>
                <c:pt idx="21">
                  <c:v>Всього по ун-ту</c:v>
                </c:pt>
              </c:strCache>
            </c:strRef>
          </c:cat>
          <c:val>
            <c:numRef>
              <c:f>Діаграми!$C$111:$C$132</c:f>
              <c:numCache>
                <c:formatCode>0.0</c:formatCode>
                <c:ptCount val="22"/>
                <c:pt idx="0">
                  <c:v>49.2</c:v>
                </c:pt>
                <c:pt idx="1">
                  <c:v>39</c:v>
                </c:pt>
                <c:pt idx="2">
                  <c:v>33.299999999999997</c:v>
                </c:pt>
                <c:pt idx="3">
                  <c:v>44.8</c:v>
                </c:pt>
                <c:pt idx="4">
                  <c:v>39.4</c:v>
                </c:pt>
                <c:pt idx="5">
                  <c:v>52.5</c:v>
                </c:pt>
                <c:pt idx="6">
                  <c:v>50</c:v>
                </c:pt>
                <c:pt idx="7">
                  <c:v>70.400000000000006</c:v>
                </c:pt>
                <c:pt idx="8">
                  <c:v>38.9</c:v>
                </c:pt>
                <c:pt idx="9">
                  <c:v>27.3</c:v>
                </c:pt>
                <c:pt idx="10">
                  <c:v>17.600000000000001</c:v>
                </c:pt>
                <c:pt idx="11">
                  <c:v>57.8</c:v>
                </c:pt>
                <c:pt idx="12">
                  <c:v>17.5</c:v>
                </c:pt>
                <c:pt idx="13">
                  <c:v>52.6</c:v>
                </c:pt>
                <c:pt idx="14">
                  <c:v>39.6</c:v>
                </c:pt>
                <c:pt idx="15">
                  <c:v>25.4</c:v>
                </c:pt>
                <c:pt idx="16">
                  <c:v>31.5</c:v>
                </c:pt>
                <c:pt idx="17">
                  <c:v>20.3</c:v>
                </c:pt>
                <c:pt idx="18">
                  <c:v>7.9</c:v>
                </c:pt>
                <c:pt idx="19">
                  <c:v>29.9</c:v>
                </c:pt>
                <c:pt idx="20">
                  <c:v>23.5</c:v>
                </c:pt>
                <c:pt idx="21">
                  <c:v>35.9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69"/>
        <c:axId val="80214656"/>
        <c:axId val="80224640"/>
      </c:barChart>
      <c:catAx>
        <c:axId val="802146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 i="1"/>
            </a:pPr>
            <a:endParaRPr lang="ru-RU"/>
          </a:p>
        </c:txPr>
        <c:crossAx val="80224640"/>
        <c:crosses val="autoZero"/>
        <c:auto val="1"/>
        <c:lblAlgn val="ctr"/>
        <c:lblOffset val="100"/>
        <c:noMultiLvlLbl val="0"/>
      </c:catAx>
      <c:valAx>
        <c:axId val="80224640"/>
        <c:scaling>
          <c:orientation val="minMax"/>
          <c:max val="100"/>
          <c:min val="0"/>
        </c:scaling>
        <c:delete val="0"/>
        <c:axPos val="l"/>
        <c:majorGridlines/>
        <c:numFmt formatCode="@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80214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676074937396849"/>
          <c:y val="0.87724776130924809"/>
          <c:w val="0.16019517915166659"/>
          <c:h val="0.10050756523081671"/>
        </c:manualLayout>
      </c:layout>
      <c:overlay val="0"/>
      <c:txPr>
        <a:bodyPr/>
        <a:lstStyle/>
        <a:p>
          <a:pPr>
            <a:defRPr b="1"/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200"/>
      </a:pPr>
      <a:endParaRPr lang="ru-RU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5401498648323"/>
          <c:y val="6.7139899372386985E-2"/>
          <c:w val="0.54852799725236812"/>
          <c:h val="0.58365662749129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Діаграми!$B$137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0"/>
              <c:layout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pPr>
                      <a:defRPr sz="1200" b="1"/>
                    </a:pPr>
                    <a:r>
                      <a:rPr lang="en-US" sz="1200"/>
                      <a:t>88,6</a:t>
                    </a:r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Діаграми!$A$138:$A$141</c:f>
              <c:strCache>
                <c:ptCount val="4"/>
                <c:pt idx="0">
                  <c:v>Медичний</c:v>
                </c:pt>
                <c:pt idx="1">
                  <c:v>Медичний №2 </c:v>
                </c:pt>
                <c:pt idx="2">
                  <c:v>Стоматологічний</c:v>
                </c:pt>
                <c:pt idx="3">
                  <c:v>Всього по ун-ту</c:v>
                </c:pt>
              </c:strCache>
            </c:strRef>
          </c:cat>
          <c:val>
            <c:numRef>
              <c:f>Діаграми!$B$138:$B$141</c:f>
              <c:numCache>
                <c:formatCode>0.0</c:formatCode>
                <c:ptCount val="4"/>
                <c:pt idx="0">
                  <c:v>92.8</c:v>
                </c:pt>
                <c:pt idx="1">
                  <c:v>75.7</c:v>
                </c:pt>
                <c:pt idx="2">
                  <c:v>94.1</c:v>
                </c:pt>
                <c:pt idx="3">
                  <c:v>88.6</c:v>
                </c:pt>
              </c:numCache>
            </c:numRef>
          </c:val>
        </c:ser>
        <c:ser>
          <c:idx val="1"/>
          <c:order val="1"/>
          <c:tx>
            <c:strRef>
              <c:f>Діаграми!$C$137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3"/>
              <c:layout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Діаграми!$A$138:$A$141</c:f>
              <c:strCache>
                <c:ptCount val="4"/>
                <c:pt idx="0">
                  <c:v>Медичний</c:v>
                </c:pt>
                <c:pt idx="1">
                  <c:v>Медичний №2 </c:v>
                </c:pt>
                <c:pt idx="2">
                  <c:v>Стоматологічний</c:v>
                </c:pt>
                <c:pt idx="3">
                  <c:v>Всього по ун-ту</c:v>
                </c:pt>
              </c:strCache>
            </c:strRef>
          </c:cat>
          <c:val>
            <c:numRef>
              <c:f>Діаграми!$C$138:$C$141</c:f>
              <c:numCache>
                <c:formatCode>0.0</c:formatCode>
                <c:ptCount val="4"/>
                <c:pt idx="0">
                  <c:v>23.6</c:v>
                </c:pt>
                <c:pt idx="1">
                  <c:v>35.700000000000003</c:v>
                </c:pt>
                <c:pt idx="2">
                  <c:v>26.1</c:v>
                </c:pt>
                <c:pt idx="3">
                  <c:v>27.3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60"/>
        <c:axId val="80250752"/>
        <c:axId val="80252288"/>
      </c:barChart>
      <c:catAx>
        <c:axId val="802507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 i="1"/>
            </a:pPr>
            <a:endParaRPr lang="ru-RU"/>
          </a:p>
        </c:txPr>
        <c:crossAx val="80252288"/>
        <c:crosses val="autoZero"/>
        <c:auto val="1"/>
        <c:lblAlgn val="ctr"/>
        <c:lblOffset val="100"/>
        <c:noMultiLvlLbl val="0"/>
      </c:catAx>
      <c:valAx>
        <c:axId val="8025228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80250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553809561017823"/>
          <c:y val="0.79594351892957005"/>
          <c:w val="0.15280819042228352"/>
          <c:h val="0.10296822277942826"/>
        </c:manualLayout>
      </c:layout>
      <c:overlay val="0"/>
      <c:txPr>
        <a:bodyPr/>
        <a:lstStyle/>
        <a:p>
          <a:pPr>
            <a:defRPr sz="1200"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948134966101372E-2"/>
          <c:y val="7.6849183477425559E-2"/>
          <c:w val="0.7661597718241876"/>
          <c:h val="0.535689033107172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Діаграми!$B$192</c:f>
              <c:strCache>
                <c:ptCount val="1"/>
                <c:pt idx="0">
                  <c:v>Успішність %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Діаграми!$A$193:$A$199</c:f>
              <c:strCache>
                <c:ptCount val="7"/>
                <c:pt idx="0">
                  <c:v>1 курси</c:v>
                </c:pt>
                <c:pt idx="1">
                  <c:v>2 курси</c:v>
                </c:pt>
                <c:pt idx="2">
                  <c:v>3 курси</c:v>
                </c:pt>
                <c:pt idx="3">
                  <c:v>4 курси</c:v>
                </c:pt>
                <c:pt idx="4">
                  <c:v>5 курси (мeдики, стоматологи)</c:v>
                </c:pt>
                <c:pt idx="5">
                  <c:v>Магістри</c:v>
                </c:pt>
                <c:pt idx="6">
                  <c:v>Всього по ун-ту</c:v>
                </c:pt>
              </c:strCache>
            </c:strRef>
          </c:cat>
          <c:val>
            <c:numRef>
              <c:f>Діаграми!$B$193:$B$199</c:f>
              <c:numCache>
                <c:formatCode>0.0</c:formatCode>
                <c:ptCount val="7"/>
                <c:pt idx="0">
                  <c:v>92.8</c:v>
                </c:pt>
                <c:pt idx="1">
                  <c:v>87.5</c:v>
                </c:pt>
                <c:pt idx="2">
                  <c:v>87.2</c:v>
                </c:pt>
                <c:pt idx="3">
                  <c:v>89.3</c:v>
                </c:pt>
                <c:pt idx="4">
                  <c:v>88.6</c:v>
                </c:pt>
                <c:pt idx="5">
                  <c:v>93.8</c:v>
                </c:pt>
                <c:pt idx="6">
                  <c:v>89.9</c:v>
                </c:pt>
              </c:numCache>
            </c:numRef>
          </c:val>
        </c:ser>
        <c:ser>
          <c:idx val="1"/>
          <c:order val="1"/>
          <c:tx>
            <c:strRef>
              <c:f>Діаграми!$C$192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Діаграми!$A$193:$A$199</c:f>
              <c:strCache>
                <c:ptCount val="7"/>
                <c:pt idx="0">
                  <c:v>1 курси</c:v>
                </c:pt>
                <c:pt idx="1">
                  <c:v>2 курси</c:v>
                </c:pt>
                <c:pt idx="2">
                  <c:v>3 курси</c:v>
                </c:pt>
                <c:pt idx="3">
                  <c:v>4 курси</c:v>
                </c:pt>
                <c:pt idx="4">
                  <c:v>5 курси (мeдики, стоматологи)</c:v>
                </c:pt>
                <c:pt idx="5">
                  <c:v>Магістри</c:v>
                </c:pt>
                <c:pt idx="6">
                  <c:v>Всього по ун-ту</c:v>
                </c:pt>
              </c:strCache>
            </c:strRef>
          </c:cat>
          <c:val>
            <c:numRef>
              <c:f>Діаграми!$C$193:$C$199</c:f>
              <c:numCache>
                <c:formatCode>0.0</c:formatCode>
                <c:ptCount val="7"/>
                <c:pt idx="0">
                  <c:v>22.5</c:v>
                </c:pt>
                <c:pt idx="1">
                  <c:v>29.8</c:v>
                </c:pt>
                <c:pt idx="2">
                  <c:v>32.200000000000003</c:v>
                </c:pt>
                <c:pt idx="3">
                  <c:v>35.9</c:v>
                </c:pt>
                <c:pt idx="4">
                  <c:v>27.3</c:v>
                </c:pt>
                <c:pt idx="5">
                  <c:v>61.4</c:v>
                </c:pt>
                <c:pt idx="6">
                  <c:v>34.700000000000003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66"/>
        <c:axId val="80276480"/>
        <c:axId val="80290560"/>
      </c:barChart>
      <c:catAx>
        <c:axId val="802764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 i="1"/>
            </a:pPr>
            <a:endParaRPr lang="ru-RU"/>
          </a:p>
        </c:txPr>
        <c:crossAx val="80290560"/>
        <c:crosses val="autoZero"/>
        <c:auto val="1"/>
        <c:lblAlgn val="ctr"/>
        <c:lblOffset val="100"/>
        <c:noMultiLvlLbl val="0"/>
      </c:catAx>
      <c:valAx>
        <c:axId val="8029056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80276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076356554501898"/>
          <c:y val="0.77856452381492658"/>
          <c:w val="0.11722061058157204"/>
          <c:h val="0.15756805615436398"/>
        </c:manualLayout>
      </c:layout>
      <c:overlay val="0"/>
      <c:txPr>
        <a:bodyPr/>
        <a:lstStyle/>
        <a:p>
          <a:pPr>
            <a:defRPr sz="1200"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743189868256683E-2"/>
          <c:y val="5.1825677267373381E-2"/>
          <c:w val="0.63934147362014526"/>
          <c:h val="0.6349547610896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Діаграми!$B$232</c:f>
              <c:strCache>
                <c:ptCount val="1"/>
                <c:pt idx="0">
                  <c:v>Якість %  (2017/2018)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prstClr val="black"/>
                </a:solidFill>
              </a:ln>
            </c:spPr>
          </c:dPt>
          <c:dLbls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Діаграми!$A$233</c:f>
              <c:strCache>
                <c:ptCount val="1"/>
                <c:pt idx="0">
                  <c:v>різниця 7,7 % ↘</c:v>
                </c:pt>
              </c:strCache>
            </c:strRef>
          </c:cat>
          <c:val>
            <c:numRef>
              <c:f>Діаграми!$B$233</c:f>
              <c:numCache>
                <c:formatCode>0.0</c:formatCode>
                <c:ptCount val="1"/>
                <c:pt idx="0">
                  <c:v>34.700000000000003</c:v>
                </c:pt>
              </c:numCache>
            </c:numRef>
          </c:val>
        </c:ser>
        <c:ser>
          <c:idx val="1"/>
          <c:order val="1"/>
          <c:tx>
            <c:strRef>
              <c:f>Діаграми!$C$232</c:f>
              <c:strCache>
                <c:ptCount val="1"/>
                <c:pt idx="0">
                  <c:v>Якість %  (2016/2017)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Діаграми!$A$233</c:f>
              <c:strCache>
                <c:ptCount val="1"/>
                <c:pt idx="0">
                  <c:v>різниця 7,7 % ↘</c:v>
                </c:pt>
              </c:strCache>
            </c:strRef>
          </c:cat>
          <c:val>
            <c:numRef>
              <c:f>Діаграми!$C$233</c:f>
              <c:numCache>
                <c:formatCode>0.0</c:formatCode>
                <c:ptCount val="1"/>
                <c:pt idx="0">
                  <c:v>42.4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0"/>
        <c:overlap val="-12"/>
        <c:axId val="80324480"/>
        <c:axId val="80326016"/>
      </c:barChart>
      <c:catAx>
        <c:axId val="803244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100" b="1" i="1"/>
            </a:pPr>
            <a:endParaRPr lang="ru-RU"/>
          </a:p>
        </c:txPr>
        <c:crossAx val="80326016"/>
        <c:crosses val="autoZero"/>
        <c:auto val="1"/>
        <c:lblAlgn val="ctr"/>
        <c:lblOffset val="100"/>
        <c:noMultiLvlLbl val="0"/>
      </c:catAx>
      <c:valAx>
        <c:axId val="80326016"/>
        <c:scaling>
          <c:orientation val="minMax"/>
          <c:max val="100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80324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426132602989838"/>
          <c:y val="0.73788722061916179"/>
          <c:w val="0.36420579466401681"/>
          <c:h val="0.22422295039207071"/>
        </c:manualLayout>
      </c:layout>
      <c:overlay val="0"/>
      <c:txPr>
        <a:bodyPr/>
        <a:lstStyle/>
        <a:p>
          <a:pPr>
            <a:defRPr sz="1050"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0067661513977E-2"/>
          <c:y val="4.7619047619047616E-2"/>
          <c:w val="0.60715516792695534"/>
          <c:h val="0.638610969083409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Діаграми!$B$214</c:f>
              <c:strCache>
                <c:ptCount val="1"/>
                <c:pt idx="0">
                  <c:v>Успішність %  (2017/2018)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Діаграми!$A$215</c:f>
              <c:strCache>
                <c:ptCount val="1"/>
                <c:pt idx="0">
                  <c:v>різниця 0,4% ↘</c:v>
                </c:pt>
              </c:strCache>
            </c:strRef>
          </c:cat>
          <c:val>
            <c:numRef>
              <c:f>Діаграми!$B$215</c:f>
              <c:numCache>
                <c:formatCode>0.0</c:formatCode>
                <c:ptCount val="1"/>
                <c:pt idx="0">
                  <c:v>89.9</c:v>
                </c:pt>
              </c:numCache>
            </c:numRef>
          </c:val>
        </c:ser>
        <c:ser>
          <c:idx val="1"/>
          <c:order val="1"/>
          <c:tx>
            <c:strRef>
              <c:f>Діаграми!$C$214</c:f>
              <c:strCache>
                <c:ptCount val="1"/>
                <c:pt idx="0">
                  <c:v>Успішність %  (2016/2017)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Діаграми!$A$215</c:f>
              <c:strCache>
                <c:ptCount val="1"/>
                <c:pt idx="0">
                  <c:v>різниця 0,4% ↘</c:v>
                </c:pt>
              </c:strCache>
            </c:strRef>
          </c:cat>
          <c:val>
            <c:numRef>
              <c:f>Діаграми!$C$215</c:f>
              <c:numCache>
                <c:formatCode>0.0</c:formatCode>
                <c:ptCount val="1"/>
                <c:pt idx="0">
                  <c:v>90.3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5"/>
        <c:overlap val="-14"/>
        <c:axId val="80355712"/>
        <c:axId val="80357248"/>
      </c:barChart>
      <c:catAx>
        <c:axId val="803557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100" b="1" i="1"/>
            </a:pPr>
            <a:endParaRPr lang="ru-RU"/>
          </a:p>
        </c:txPr>
        <c:crossAx val="80357248"/>
        <c:crosses val="autoZero"/>
        <c:auto val="1"/>
        <c:lblAlgn val="ctr"/>
        <c:lblOffset val="100"/>
        <c:noMultiLvlLbl val="0"/>
      </c:catAx>
      <c:valAx>
        <c:axId val="80357248"/>
        <c:scaling>
          <c:orientation val="minMax"/>
          <c:max val="100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80355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947952681552202"/>
          <c:y val="0.6944462623990183"/>
          <c:w val="0.32101390440381833"/>
          <c:h val="0.28210314619763427"/>
        </c:manualLayout>
      </c:layout>
      <c:overlay val="0"/>
      <c:txPr>
        <a:bodyPr/>
        <a:lstStyle/>
        <a:p>
          <a:pPr>
            <a:defRPr sz="1050"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</xdr:colOff>
      <xdr:row>2</xdr:row>
      <xdr:rowOff>38099</xdr:rowOff>
    </xdr:from>
    <xdr:to>
      <xdr:col>17</xdr:col>
      <xdr:colOff>1276349</xdr:colOff>
      <xdr:row>24</xdr:row>
      <xdr:rowOff>219074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609599</xdr:colOff>
      <xdr:row>30</xdr:row>
      <xdr:rowOff>19049</xdr:rowOff>
    </xdr:from>
    <xdr:to>
      <xdr:col>18</xdr:col>
      <xdr:colOff>9524</xdr:colOff>
      <xdr:row>51</xdr:row>
      <xdr:rowOff>9524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609599</xdr:colOff>
      <xdr:row>56</xdr:row>
      <xdr:rowOff>19050</xdr:rowOff>
    </xdr:from>
    <xdr:to>
      <xdr:col>17</xdr:col>
      <xdr:colOff>1276350</xdr:colOff>
      <xdr:row>77</xdr:row>
      <xdr:rowOff>171450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123824</xdr:colOff>
      <xdr:row>83</xdr:row>
      <xdr:rowOff>38100</xdr:rowOff>
    </xdr:from>
    <xdr:to>
      <xdr:col>17</xdr:col>
      <xdr:colOff>1228725</xdr:colOff>
      <xdr:row>105</xdr:row>
      <xdr:rowOff>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133350</xdr:colOff>
      <xdr:row>109</xdr:row>
      <xdr:rowOff>142875</xdr:rowOff>
    </xdr:from>
    <xdr:to>
      <xdr:col>18</xdr:col>
      <xdr:colOff>19050</xdr:colOff>
      <xdr:row>131</xdr:row>
      <xdr:rowOff>85724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85725</xdr:colOff>
      <xdr:row>136</xdr:row>
      <xdr:rowOff>152400</xdr:rowOff>
    </xdr:from>
    <xdr:to>
      <xdr:col>17</xdr:col>
      <xdr:colOff>1285874</xdr:colOff>
      <xdr:row>155</xdr:row>
      <xdr:rowOff>114300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38099</xdr:colOff>
      <xdr:row>183</xdr:row>
      <xdr:rowOff>0</xdr:rowOff>
    </xdr:from>
    <xdr:to>
      <xdr:col>18</xdr:col>
      <xdr:colOff>28574</xdr:colOff>
      <xdr:row>202</xdr:row>
      <xdr:rowOff>152400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152400</xdr:colOff>
      <xdr:row>225</xdr:row>
      <xdr:rowOff>104775</xdr:rowOff>
    </xdr:from>
    <xdr:to>
      <xdr:col>15</xdr:col>
      <xdr:colOff>19050</xdr:colOff>
      <xdr:row>240</xdr:row>
      <xdr:rowOff>123825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19050</xdr:colOff>
      <xdr:row>208</xdr:row>
      <xdr:rowOff>9525</xdr:rowOff>
    </xdr:from>
    <xdr:to>
      <xdr:col>15</xdr:col>
      <xdr:colOff>38100</xdr:colOff>
      <xdr:row>222</xdr:row>
      <xdr:rowOff>85725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609599</xdr:colOff>
      <xdr:row>159</xdr:row>
      <xdr:rowOff>0</xdr:rowOff>
    </xdr:from>
    <xdr:to>
      <xdr:col>17</xdr:col>
      <xdr:colOff>1266824</xdr:colOff>
      <xdr:row>177</xdr:row>
      <xdr:rowOff>171450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581023</xdr:colOff>
      <xdr:row>244</xdr:row>
      <xdr:rowOff>42861</xdr:rowOff>
    </xdr:from>
    <xdr:to>
      <xdr:col>19</xdr:col>
      <xdr:colOff>447674</xdr:colOff>
      <xdr:row>266</xdr:row>
      <xdr:rowOff>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438150</xdr:colOff>
      <xdr:row>267</xdr:row>
      <xdr:rowOff>185737</xdr:rowOff>
    </xdr:from>
    <xdr:to>
      <xdr:col>15</xdr:col>
      <xdr:colOff>133350</xdr:colOff>
      <xdr:row>282</xdr:row>
      <xdr:rowOff>71437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4"/>
  <sheetViews>
    <sheetView topLeftCell="A224" zoomScale="120" zoomScaleNormal="120" workbookViewId="0">
      <selection activeCell="A225" sqref="A225:S244"/>
    </sheetView>
  </sheetViews>
  <sheetFormatPr defaultRowHeight="11.25" x14ac:dyDescent="0.2"/>
  <cols>
    <col min="1" max="1" width="25.42578125" style="22" customWidth="1"/>
    <col min="2" max="2" width="7.7109375" style="22" customWidth="1"/>
    <col min="3" max="3" width="6.85546875" style="22" customWidth="1"/>
    <col min="4" max="4" width="7.85546875" style="22" customWidth="1"/>
    <col min="5" max="5" width="8.7109375" style="22" customWidth="1"/>
    <col min="6" max="6" width="5.28515625" style="22" customWidth="1"/>
    <col min="7" max="7" width="5.140625" style="22" customWidth="1"/>
    <col min="8" max="8" width="6.28515625" style="22" customWidth="1"/>
    <col min="9" max="12" width="5.7109375" style="22" customWidth="1"/>
    <col min="13" max="13" width="5.42578125" style="22" customWidth="1"/>
    <col min="14" max="14" width="5.140625" style="22" customWidth="1"/>
    <col min="15" max="15" width="5" style="22" customWidth="1"/>
    <col min="16" max="16" width="4.7109375" style="22" customWidth="1"/>
    <col min="17" max="17" width="7" style="22" customWidth="1"/>
    <col min="18" max="18" width="6.28515625" style="22" customWidth="1"/>
    <col min="19" max="19" width="7.85546875" style="22" customWidth="1"/>
    <col min="20" max="16384" width="9.140625" style="22"/>
  </cols>
  <sheetData>
    <row r="1" spans="1:19" ht="12" customHeight="1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19" ht="12" customHeight="1" x14ac:dyDescent="0.2">
      <c r="A2" s="92" t="s">
        <v>74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19" x14ac:dyDescent="0.2">
      <c r="A3" s="90" t="s">
        <v>92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</row>
    <row r="4" spans="1:19" x14ac:dyDescent="0.2">
      <c r="A4" s="91" t="s">
        <v>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</row>
    <row r="5" spans="1:19" x14ac:dyDescent="0.2">
      <c r="A5" s="1"/>
      <c r="B5" s="91" t="s">
        <v>41</v>
      </c>
      <c r="C5" s="91"/>
      <c r="D5" s="91"/>
      <c r="F5" s="105" t="s">
        <v>2</v>
      </c>
      <c r="G5" s="105"/>
      <c r="H5" s="105"/>
      <c r="I5" s="105"/>
      <c r="J5" s="105"/>
      <c r="K5" s="79"/>
      <c r="L5" s="79"/>
      <c r="M5" s="79"/>
      <c r="N5" s="92" t="s">
        <v>81</v>
      </c>
      <c r="O5" s="91"/>
      <c r="P5" s="91"/>
      <c r="Q5" s="91"/>
      <c r="R5" s="91"/>
      <c r="S5" s="1"/>
    </row>
    <row r="6" spans="1:19" x14ac:dyDescent="0.2">
      <c r="A6" s="93" t="s">
        <v>3</v>
      </c>
      <c r="B6" s="93" t="s">
        <v>4</v>
      </c>
      <c r="C6" s="93" t="s">
        <v>82</v>
      </c>
      <c r="D6" s="93" t="s">
        <v>5</v>
      </c>
      <c r="E6" s="93" t="s">
        <v>6</v>
      </c>
      <c r="F6" s="95" t="s">
        <v>7</v>
      </c>
      <c r="G6" s="96" t="s">
        <v>93</v>
      </c>
      <c r="H6" s="93" t="s">
        <v>8</v>
      </c>
      <c r="I6" s="93"/>
      <c r="J6" s="93"/>
      <c r="K6" s="93"/>
      <c r="L6" s="93"/>
      <c r="M6" s="98" t="s">
        <v>9</v>
      </c>
      <c r="N6" s="99"/>
      <c r="O6" s="99"/>
      <c r="P6" s="100"/>
      <c r="Q6" s="93" t="s">
        <v>10</v>
      </c>
      <c r="R6" s="93" t="s">
        <v>11</v>
      </c>
      <c r="S6" s="102" t="s">
        <v>12</v>
      </c>
    </row>
    <row r="7" spans="1:19" ht="78" x14ac:dyDescent="0.2">
      <c r="A7" s="93"/>
      <c r="B7" s="94"/>
      <c r="C7" s="93"/>
      <c r="D7" s="93"/>
      <c r="E7" s="93"/>
      <c r="F7" s="95"/>
      <c r="G7" s="97"/>
      <c r="H7" s="76" t="s">
        <v>98</v>
      </c>
      <c r="I7" s="76" t="s">
        <v>96</v>
      </c>
      <c r="J7" s="76" t="s">
        <v>14</v>
      </c>
      <c r="K7" s="76" t="s">
        <v>97</v>
      </c>
      <c r="L7" s="76" t="s">
        <v>15</v>
      </c>
      <c r="M7" s="73" t="s">
        <v>16</v>
      </c>
      <c r="N7" s="73" t="s">
        <v>17</v>
      </c>
      <c r="O7" s="73" t="s">
        <v>18</v>
      </c>
      <c r="P7" s="73" t="s">
        <v>19</v>
      </c>
      <c r="Q7" s="101"/>
      <c r="R7" s="94"/>
      <c r="S7" s="102"/>
    </row>
    <row r="8" spans="1:19" x14ac:dyDescent="0.2">
      <c r="A8" s="4">
        <v>1</v>
      </c>
      <c r="B8" s="5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  <c r="L8" s="4">
        <v>12</v>
      </c>
      <c r="M8" s="4">
        <v>13</v>
      </c>
      <c r="N8" s="4">
        <v>14</v>
      </c>
      <c r="O8" s="4">
        <v>15</v>
      </c>
      <c r="P8" s="4">
        <v>16</v>
      </c>
      <c r="Q8" s="4">
        <v>17</v>
      </c>
      <c r="R8" s="5">
        <v>18</v>
      </c>
      <c r="S8" s="6">
        <v>19</v>
      </c>
    </row>
    <row r="9" spans="1:19" ht="12" x14ac:dyDescent="0.2">
      <c r="A9" s="63" t="s">
        <v>20</v>
      </c>
      <c r="B9" s="7">
        <f>C9+D9</f>
        <v>330</v>
      </c>
      <c r="C9" s="12">
        <v>2</v>
      </c>
      <c r="D9" s="7">
        <f>E9+F9</f>
        <v>328</v>
      </c>
      <c r="E9" s="7">
        <f>G9+H9+M9</f>
        <v>328</v>
      </c>
      <c r="F9" s="12"/>
      <c r="G9" s="12"/>
      <c r="H9" s="7">
        <f>I9+J9+K9+L9</f>
        <v>321</v>
      </c>
      <c r="I9" s="12">
        <v>56</v>
      </c>
      <c r="J9" s="12">
        <v>73</v>
      </c>
      <c r="K9" s="12">
        <v>110</v>
      </c>
      <c r="L9" s="12">
        <v>82</v>
      </c>
      <c r="M9" s="7">
        <f>SUM(N9:P9)</f>
        <v>7</v>
      </c>
      <c r="N9" s="12"/>
      <c r="O9" s="12"/>
      <c r="P9" s="12">
        <v>7</v>
      </c>
      <c r="Q9" s="10">
        <f>(H9/D9)*100</f>
        <v>97.865853658536579</v>
      </c>
      <c r="R9" s="10">
        <f>((J9+I9)/D9)*100</f>
        <v>39.329268292682926</v>
      </c>
      <c r="S9" s="11"/>
    </row>
    <row r="10" spans="1:19" s="83" customFormat="1" ht="12" x14ac:dyDescent="0.2">
      <c r="A10" s="63" t="s">
        <v>21</v>
      </c>
      <c r="B10" s="7">
        <f>C10+D10</f>
        <v>261</v>
      </c>
      <c r="C10" s="9"/>
      <c r="D10" s="7">
        <f>E10+F10</f>
        <v>261</v>
      </c>
      <c r="E10" s="7">
        <f>G10+H10+M10</f>
        <v>261</v>
      </c>
      <c r="F10" s="9"/>
      <c r="G10" s="9"/>
      <c r="H10" s="7">
        <f t="shared" ref="H10:H29" si="0">SUM(I10:L10)</f>
        <v>261</v>
      </c>
      <c r="I10" s="9">
        <v>41</v>
      </c>
      <c r="J10" s="9">
        <v>55</v>
      </c>
      <c r="K10" s="9">
        <v>113</v>
      </c>
      <c r="L10" s="9">
        <v>52</v>
      </c>
      <c r="M10" s="7">
        <f t="shared" ref="M10:M29" si="1">SUM(N10:P10)</f>
        <v>0</v>
      </c>
      <c r="N10" s="9"/>
      <c r="O10" s="9"/>
      <c r="P10" s="9"/>
      <c r="Q10" s="10">
        <f>(H10/D10)*100</f>
        <v>100</v>
      </c>
      <c r="R10" s="10">
        <f>((J10+I10)/D10)*100</f>
        <v>36.781609195402297</v>
      </c>
      <c r="S10" s="50"/>
    </row>
    <row r="11" spans="1:19" ht="12" x14ac:dyDescent="0.2">
      <c r="A11" s="64" t="s">
        <v>40</v>
      </c>
      <c r="B11" s="7">
        <f t="shared" ref="B11:B29" si="2">C11+D11</f>
        <v>377</v>
      </c>
      <c r="C11" s="12">
        <v>2</v>
      </c>
      <c r="D11" s="7">
        <f>E11+F11</f>
        <v>375</v>
      </c>
      <c r="E11" s="7">
        <f>G11+H11+M11</f>
        <v>375</v>
      </c>
      <c r="F11" s="12"/>
      <c r="G11" s="12"/>
      <c r="H11" s="7">
        <f>SUM(I11:L11)</f>
        <v>277</v>
      </c>
      <c r="I11" s="12">
        <v>72</v>
      </c>
      <c r="J11" s="12">
        <v>82</v>
      </c>
      <c r="K11" s="12">
        <v>111</v>
      </c>
      <c r="L11" s="12">
        <v>12</v>
      </c>
      <c r="M11" s="7">
        <f t="shared" si="1"/>
        <v>98</v>
      </c>
      <c r="N11" s="12">
        <v>36</v>
      </c>
      <c r="O11" s="12">
        <v>24</v>
      </c>
      <c r="P11" s="12">
        <v>38</v>
      </c>
      <c r="Q11" s="10">
        <f>(H11/D11)*100</f>
        <v>73.866666666666674</v>
      </c>
      <c r="R11" s="10">
        <f>((J11+I11)/D11)*100</f>
        <v>41.06666666666667</v>
      </c>
      <c r="S11" s="11"/>
    </row>
    <row r="12" spans="1:19" ht="12.75" customHeight="1" x14ac:dyDescent="0.2">
      <c r="A12" s="64" t="s">
        <v>71</v>
      </c>
      <c r="B12" s="7">
        <f t="shared" si="2"/>
        <v>378</v>
      </c>
      <c r="C12" s="12"/>
      <c r="D12" s="7">
        <f t="shared" ref="D12:D28" si="3">E12+F12</f>
        <v>378</v>
      </c>
      <c r="E12" s="7">
        <f t="shared" ref="E12:E28" si="4">G12+H12+M12</f>
        <v>375</v>
      </c>
      <c r="F12" s="12">
        <v>3</v>
      </c>
      <c r="G12" s="12"/>
      <c r="H12" s="7">
        <f t="shared" si="0"/>
        <v>375</v>
      </c>
      <c r="I12" s="12">
        <v>43</v>
      </c>
      <c r="J12" s="12">
        <v>60</v>
      </c>
      <c r="K12" s="12">
        <v>214</v>
      </c>
      <c r="L12" s="12">
        <v>58</v>
      </c>
      <c r="M12" s="7">
        <f t="shared" si="1"/>
        <v>0</v>
      </c>
      <c r="N12" s="12"/>
      <c r="O12" s="12"/>
      <c r="P12" s="12"/>
      <c r="Q12" s="10">
        <f t="shared" ref="Q12:Q30" si="5">(H12/D12)*100</f>
        <v>99.206349206349216</v>
      </c>
      <c r="R12" s="10">
        <f>((J12+I12)/D12)*100</f>
        <v>27.24867724867725</v>
      </c>
      <c r="S12" s="11"/>
    </row>
    <row r="13" spans="1:19" ht="12" x14ac:dyDescent="0.2">
      <c r="A13" s="64" t="s">
        <v>22</v>
      </c>
      <c r="B13" s="7">
        <f t="shared" si="2"/>
        <v>432</v>
      </c>
      <c r="C13" s="12"/>
      <c r="D13" s="7">
        <f t="shared" si="3"/>
        <v>432</v>
      </c>
      <c r="E13" s="7">
        <f t="shared" si="4"/>
        <v>432</v>
      </c>
      <c r="F13" s="12"/>
      <c r="G13" s="12"/>
      <c r="H13" s="7">
        <f t="shared" si="0"/>
        <v>403</v>
      </c>
      <c r="I13" s="12">
        <v>42</v>
      </c>
      <c r="J13" s="12">
        <v>79</v>
      </c>
      <c r="K13" s="12">
        <v>150</v>
      </c>
      <c r="L13" s="12">
        <v>132</v>
      </c>
      <c r="M13" s="7">
        <f t="shared" si="1"/>
        <v>29</v>
      </c>
      <c r="N13" s="12">
        <v>16</v>
      </c>
      <c r="O13" s="12">
        <v>1</v>
      </c>
      <c r="P13" s="12">
        <v>12</v>
      </c>
      <c r="Q13" s="10">
        <f>(H13/D13)*100</f>
        <v>93.287037037037038</v>
      </c>
      <c r="R13" s="10">
        <f t="shared" ref="R13:R30" si="6">((J13+I13)/D13)*100</f>
        <v>28.009259259259263</v>
      </c>
      <c r="S13" s="11"/>
    </row>
    <row r="14" spans="1:19" ht="12" x14ac:dyDescent="0.2">
      <c r="A14" s="64" t="s">
        <v>39</v>
      </c>
      <c r="B14" s="7">
        <f t="shared" si="2"/>
        <v>324</v>
      </c>
      <c r="C14" s="12">
        <v>1</v>
      </c>
      <c r="D14" s="7">
        <f t="shared" si="3"/>
        <v>323</v>
      </c>
      <c r="E14" s="7">
        <f t="shared" si="4"/>
        <v>323</v>
      </c>
      <c r="F14" s="12"/>
      <c r="G14" s="12"/>
      <c r="H14" s="7">
        <f t="shared" si="0"/>
        <v>288</v>
      </c>
      <c r="I14" s="12">
        <v>33</v>
      </c>
      <c r="J14" s="12">
        <v>101</v>
      </c>
      <c r="K14" s="12">
        <v>121</v>
      </c>
      <c r="L14" s="12">
        <v>33</v>
      </c>
      <c r="M14" s="7">
        <f t="shared" si="1"/>
        <v>35</v>
      </c>
      <c r="N14" s="12">
        <v>21</v>
      </c>
      <c r="O14" s="12">
        <v>5</v>
      </c>
      <c r="P14" s="12">
        <v>9</v>
      </c>
      <c r="Q14" s="10">
        <f t="shared" si="5"/>
        <v>89.164086687306494</v>
      </c>
      <c r="R14" s="10">
        <f t="shared" si="6"/>
        <v>41.486068111455111</v>
      </c>
      <c r="S14" s="11"/>
    </row>
    <row r="15" spans="1:19" ht="12" x14ac:dyDescent="0.2">
      <c r="A15" s="64" t="s">
        <v>23</v>
      </c>
      <c r="B15" s="7">
        <f t="shared" si="2"/>
        <v>339</v>
      </c>
      <c r="C15" s="12">
        <v>1</v>
      </c>
      <c r="D15" s="7">
        <f t="shared" si="3"/>
        <v>338</v>
      </c>
      <c r="E15" s="7">
        <f t="shared" si="4"/>
        <v>338</v>
      </c>
      <c r="F15" s="12"/>
      <c r="G15" s="12"/>
      <c r="H15" s="7">
        <f t="shared" si="0"/>
        <v>327</v>
      </c>
      <c r="I15" s="12">
        <v>20</v>
      </c>
      <c r="J15" s="12">
        <v>59</v>
      </c>
      <c r="K15" s="12">
        <v>155</v>
      </c>
      <c r="L15" s="12">
        <v>93</v>
      </c>
      <c r="M15" s="7">
        <f t="shared" si="1"/>
        <v>11</v>
      </c>
      <c r="N15" s="12">
        <v>2</v>
      </c>
      <c r="O15" s="12">
        <v>1</v>
      </c>
      <c r="P15" s="12">
        <v>8</v>
      </c>
      <c r="Q15" s="10">
        <f t="shared" si="5"/>
        <v>96.745562130177504</v>
      </c>
      <c r="R15" s="10">
        <f t="shared" si="6"/>
        <v>23.372781065088759</v>
      </c>
      <c r="S15" s="11"/>
    </row>
    <row r="16" spans="1:19" ht="13.5" customHeight="1" x14ac:dyDescent="0.2">
      <c r="A16" s="64" t="s">
        <v>75</v>
      </c>
      <c r="B16" s="7">
        <f t="shared" si="2"/>
        <v>440</v>
      </c>
      <c r="C16" s="12">
        <v>1</v>
      </c>
      <c r="D16" s="7">
        <f t="shared" si="3"/>
        <v>439</v>
      </c>
      <c r="E16" s="7">
        <f t="shared" si="4"/>
        <v>439</v>
      </c>
      <c r="F16" s="12"/>
      <c r="G16" s="12"/>
      <c r="H16" s="7">
        <f t="shared" si="0"/>
        <v>428</v>
      </c>
      <c r="I16" s="12">
        <v>77</v>
      </c>
      <c r="J16" s="12">
        <v>94</v>
      </c>
      <c r="K16" s="12">
        <v>190</v>
      </c>
      <c r="L16" s="12">
        <v>67</v>
      </c>
      <c r="M16" s="7">
        <f t="shared" si="1"/>
        <v>11</v>
      </c>
      <c r="N16" s="12">
        <v>6</v>
      </c>
      <c r="O16" s="12"/>
      <c r="P16" s="12">
        <v>5</v>
      </c>
      <c r="Q16" s="10">
        <f>(H16/D16)*100</f>
        <v>97.494305239179951</v>
      </c>
      <c r="R16" s="10">
        <f>((J16+I16)/D16)*100</f>
        <v>38.95216400911162</v>
      </c>
      <c r="S16" s="11"/>
    </row>
    <row r="17" spans="1:19" ht="12" x14ac:dyDescent="0.2">
      <c r="A17" s="64" t="s">
        <v>24</v>
      </c>
      <c r="B17" s="7">
        <f t="shared" si="2"/>
        <v>270</v>
      </c>
      <c r="C17" s="12">
        <v>5</v>
      </c>
      <c r="D17" s="7">
        <f t="shared" si="3"/>
        <v>265</v>
      </c>
      <c r="E17" s="7">
        <f t="shared" si="4"/>
        <v>265</v>
      </c>
      <c r="F17" s="12"/>
      <c r="G17" s="12"/>
      <c r="H17" s="7">
        <f t="shared" si="0"/>
        <v>265</v>
      </c>
      <c r="I17" s="12">
        <v>50</v>
      </c>
      <c r="J17" s="12">
        <v>63</v>
      </c>
      <c r="K17" s="12">
        <v>59</v>
      </c>
      <c r="L17" s="12">
        <v>93</v>
      </c>
      <c r="M17" s="7">
        <f t="shared" si="1"/>
        <v>0</v>
      </c>
      <c r="N17" s="12"/>
      <c r="O17" s="12"/>
      <c r="P17" s="12"/>
      <c r="Q17" s="10">
        <f t="shared" si="5"/>
        <v>100</v>
      </c>
      <c r="R17" s="10">
        <f t="shared" si="6"/>
        <v>42.641509433962263</v>
      </c>
      <c r="S17" s="11"/>
    </row>
    <row r="18" spans="1:19" s="83" customFormat="1" ht="12" x14ac:dyDescent="0.2">
      <c r="A18" s="63" t="s">
        <v>25</v>
      </c>
      <c r="B18" s="7">
        <f t="shared" si="2"/>
        <v>1348</v>
      </c>
      <c r="C18" s="9"/>
      <c r="D18" s="7">
        <f t="shared" si="3"/>
        <v>1348</v>
      </c>
      <c r="E18" s="7">
        <f t="shared" si="4"/>
        <v>1264</v>
      </c>
      <c r="F18" s="9">
        <v>84</v>
      </c>
      <c r="G18" s="9"/>
      <c r="H18" s="7">
        <f t="shared" si="0"/>
        <v>1235</v>
      </c>
      <c r="I18" s="9">
        <v>131</v>
      </c>
      <c r="J18" s="9">
        <v>292</v>
      </c>
      <c r="K18" s="9">
        <v>730</v>
      </c>
      <c r="L18" s="9">
        <v>82</v>
      </c>
      <c r="M18" s="7">
        <f t="shared" si="1"/>
        <v>29</v>
      </c>
      <c r="N18" s="9">
        <v>26</v>
      </c>
      <c r="O18" s="9">
        <v>2</v>
      </c>
      <c r="P18" s="9">
        <v>1</v>
      </c>
      <c r="Q18" s="10">
        <f t="shared" si="5"/>
        <v>91.617210682492583</v>
      </c>
      <c r="R18" s="10">
        <f t="shared" si="6"/>
        <v>31.379821958456972</v>
      </c>
      <c r="S18" s="19"/>
    </row>
    <row r="19" spans="1:19" s="87" customFormat="1" ht="12" x14ac:dyDescent="0.2">
      <c r="A19" s="63" t="s">
        <v>70</v>
      </c>
      <c r="B19" s="7">
        <f t="shared" si="2"/>
        <v>612</v>
      </c>
      <c r="C19" s="9"/>
      <c r="D19" s="7">
        <f t="shared" si="3"/>
        <v>612</v>
      </c>
      <c r="E19" s="7">
        <f t="shared" si="4"/>
        <v>612</v>
      </c>
      <c r="F19" s="9"/>
      <c r="G19" s="9">
        <v>110</v>
      </c>
      <c r="H19" s="7">
        <f t="shared" si="0"/>
        <v>473</v>
      </c>
      <c r="I19" s="9">
        <v>13</v>
      </c>
      <c r="J19" s="9">
        <v>133</v>
      </c>
      <c r="K19" s="9">
        <v>206</v>
      </c>
      <c r="L19" s="9">
        <v>121</v>
      </c>
      <c r="M19" s="7">
        <f t="shared" si="1"/>
        <v>29</v>
      </c>
      <c r="N19" s="9">
        <v>25</v>
      </c>
      <c r="O19" s="9">
        <v>4</v>
      </c>
      <c r="P19" s="9"/>
      <c r="Q19" s="10">
        <f t="shared" si="5"/>
        <v>77.287581699346404</v>
      </c>
      <c r="R19" s="10">
        <f t="shared" si="6"/>
        <v>23.856209150326798</v>
      </c>
      <c r="S19" s="19"/>
    </row>
    <row r="20" spans="1:19" s="83" customFormat="1" ht="24.75" customHeight="1" x14ac:dyDescent="0.2">
      <c r="A20" s="63" t="s">
        <v>76</v>
      </c>
      <c r="B20" s="7">
        <f t="shared" si="2"/>
        <v>336</v>
      </c>
      <c r="C20" s="9"/>
      <c r="D20" s="7">
        <f t="shared" ref="D20" si="7">E20+F20</f>
        <v>336</v>
      </c>
      <c r="E20" s="7">
        <f t="shared" ref="E20" si="8">G20+H20+M20</f>
        <v>336</v>
      </c>
      <c r="F20" s="9"/>
      <c r="G20" s="9"/>
      <c r="H20" s="7">
        <f t="shared" si="0"/>
        <v>336</v>
      </c>
      <c r="I20" s="9">
        <v>50</v>
      </c>
      <c r="J20" s="9">
        <v>98</v>
      </c>
      <c r="K20" s="9">
        <v>134</v>
      </c>
      <c r="L20" s="9">
        <v>54</v>
      </c>
      <c r="M20" s="7">
        <f t="shared" si="1"/>
        <v>0</v>
      </c>
      <c r="N20" s="9"/>
      <c r="O20" s="9"/>
      <c r="P20" s="9"/>
      <c r="Q20" s="10">
        <f t="shared" ref="Q20" si="9">(H20/D20)*100</f>
        <v>100</v>
      </c>
      <c r="R20" s="10">
        <f t="shared" ref="R20" si="10">((J20+I20)/D20)*100</f>
        <v>44.047619047619044</v>
      </c>
      <c r="S20" s="84"/>
    </row>
    <row r="21" spans="1:19" s="83" customFormat="1" ht="12" x14ac:dyDescent="0.2">
      <c r="A21" s="63" t="s">
        <v>26</v>
      </c>
      <c r="B21" s="7">
        <f t="shared" si="2"/>
        <v>559</v>
      </c>
      <c r="C21" s="9"/>
      <c r="D21" s="7">
        <f t="shared" si="3"/>
        <v>559</v>
      </c>
      <c r="E21" s="7">
        <f t="shared" si="4"/>
        <v>559</v>
      </c>
      <c r="F21" s="9"/>
      <c r="G21" s="9"/>
      <c r="H21" s="7">
        <f t="shared" si="0"/>
        <v>457</v>
      </c>
      <c r="I21" s="9">
        <v>31</v>
      </c>
      <c r="J21" s="9">
        <v>66</v>
      </c>
      <c r="K21" s="9">
        <v>348</v>
      </c>
      <c r="L21" s="9">
        <v>12</v>
      </c>
      <c r="M21" s="7">
        <f t="shared" si="1"/>
        <v>102</v>
      </c>
      <c r="N21" s="9">
        <v>60</v>
      </c>
      <c r="O21" s="9">
        <v>42</v>
      </c>
      <c r="P21" s="9"/>
      <c r="Q21" s="10">
        <f t="shared" si="5"/>
        <v>81.753130590339893</v>
      </c>
      <c r="R21" s="10">
        <f t="shared" si="6"/>
        <v>17.352415026833633</v>
      </c>
      <c r="S21" s="19"/>
    </row>
    <row r="22" spans="1:19" s="83" customFormat="1" ht="12" x14ac:dyDescent="0.2">
      <c r="A22" s="63" t="s">
        <v>27</v>
      </c>
      <c r="B22" s="7">
        <f t="shared" si="2"/>
        <v>362</v>
      </c>
      <c r="C22" s="9">
        <v>3</v>
      </c>
      <c r="D22" s="7">
        <f t="shared" si="3"/>
        <v>359</v>
      </c>
      <c r="E22" s="7">
        <f t="shared" si="4"/>
        <v>358</v>
      </c>
      <c r="F22" s="9">
        <v>1</v>
      </c>
      <c r="G22" s="9"/>
      <c r="H22" s="7">
        <f t="shared" si="0"/>
        <v>355</v>
      </c>
      <c r="I22" s="9">
        <v>82</v>
      </c>
      <c r="J22" s="9">
        <v>77</v>
      </c>
      <c r="K22" s="9">
        <v>118</v>
      </c>
      <c r="L22" s="9">
        <v>78</v>
      </c>
      <c r="M22" s="7">
        <f t="shared" si="1"/>
        <v>3</v>
      </c>
      <c r="N22" s="9"/>
      <c r="O22" s="9"/>
      <c r="P22" s="9">
        <v>3</v>
      </c>
      <c r="Q22" s="10">
        <f t="shared" si="5"/>
        <v>98.885793871866284</v>
      </c>
      <c r="R22" s="10">
        <f t="shared" si="6"/>
        <v>44.289693593314759</v>
      </c>
      <c r="S22" s="19"/>
    </row>
    <row r="23" spans="1:19" ht="26.25" customHeight="1" x14ac:dyDescent="0.2">
      <c r="A23" s="64" t="s">
        <v>28</v>
      </c>
      <c r="B23" s="7">
        <f t="shared" si="2"/>
        <v>218</v>
      </c>
      <c r="C23" s="12">
        <v>1</v>
      </c>
      <c r="D23" s="7">
        <f t="shared" si="3"/>
        <v>217</v>
      </c>
      <c r="E23" s="7">
        <f t="shared" si="4"/>
        <v>217</v>
      </c>
      <c r="F23" s="12"/>
      <c r="G23" s="12"/>
      <c r="H23" s="7">
        <f t="shared" si="0"/>
        <v>152</v>
      </c>
      <c r="I23" s="12">
        <v>27</v>
      </c>
      <c r="J23" s="12">
        <v>28</v>
      </c>
      <c r="K23" s="12">
        <v>70</v>
      </c>
      <c r="L23" s="12">
        <v>27</v>
      </c>
      <c r="M23" s="7">
        <f t="shared" si="1"/>
        <v>65</v>
      </c>
      <c r="N23" s="12">
        <v>22</v>
      </c>
      <c r="O23" s="12">
        <v>18</v>
      </c>
      <c r="P23" s="12">
        <v>25</v>
      </c>
      <c r="Q23" s="10">
        <f t="shared" si="5"/>
        <v>70.046082949308754</v>
      </c>
      <c r="R23" s="10">
        <f t="shared" si="6"/>
        <v>25.345622119815669</v>
      </c>
      <c r="S23" s="51"/>
    </row>
    <row r="24" spans="1:19" ht="24.75" customHeight="1" x14ac:dyDescent="0.2">
      <c r="A24" s="64" t="s">
        <v>77</v>
      </c>
      <c r="B24" s="7">
        <f t="shared" si="2"/>
        <v>140</v>
      </c>
      <c r="C24" s="12"/>
      <c r="D24" s="7">
        <f t="shared" si="3"/>
        <v>140</v>
      </c>
      <c r="E24" s="7">
        <f t="shared" si="4"/>
        <v>140</v>
      </c>
      <c r="F24" s="12"/>
      <c r="G24" s="12"/>
      <c r="H24" s="7">
        <f t="shared" si="0"/>
        <v>132</v>
      </c>
      <c r="I24" s="12">
        <v>29</v>
      </c>
      <c r="J24" s="12">
        <v>56</v>
      </c>
      <c r="K24" s="12">
        <v>37</v>
      </c>
      <c r="L24" s="12">
        <v>10</v>
      </c>
      <c r="M24" s="7">
        <f t="shared" si="1"/>
        <v>8</v>
      </c>
      <c r="N24" s="12">
        <v>3</v>
      </c>
      <c r="O24" s="12"/>
      <c r="P24" s="12">
        <v>5</v>
      </c>
      <c r="Q24" s="10">
        <f t="shared" si="5"/>
        <v>94.285714285714278</v>
      </c>
      <c r="R24" s="10">
        <f t="shared" si="6"/>
        <v>60.714285714285708</v>
      </c>
      <c r="S24" s="11"/>
    </row>
    <row r="25" spans="1:19" ht="12" x14ac:dyDescent="0.2">
      <c r="A25" s="64" t="s">
        <v>29</v>
      </c>
      <c r="B25" s="7">
        <f t="shared" si="2"/>
        <v>415</v>
      </c>
      <c r="C25" s="12"/>
      <c r="D25" s="7">
        <f t="shared" si="3"/>
        <v>415</v>
      </c>
      <c r="E25" s="7">
        <f t="shared" si="4"/>
        <v>415</v>
      </c>
      <c r="F25" s="12"/>
      <c r="G25" s="12">
        <v>45</v>
      </c>
      <c r="H25" s="7">
        <f t="shared" si="0"/>
        <v>363</v>
      </c>
      <c r="I25" s="12">
        <v>98</v>
      </c>
      <c r="J25" s="12">
        <v>106</v>
      </c>
      <c r="K25" s="12">
        <v>136</v>
      </c>
      <c r="L25" s="12">
        <v>23</v>
      </c>
      <c r="M25" s="7">
        <f t="shared" si="1"/>
        <v>7</v>
      </c>
      <c r="N25" s="12">
        <v>5</v>
      </c>
      <c r="O25" s="12">
        <v>2</v>
      </c>
      <c r="P25" s="12"/>
      <c r="Q25" s="10">
        <f t="shared" si="5"/>
        <v>87.46987951807229</v>
      </c>
      <c r="R25" s="10">
        <f t="shared" si="6"/>
        <v>49.156626506024097</v>
      </c>
      <c r="S25" s="11"/>
    </row>
    <row r="26" spans="1:19" ht="12" x14ac:dyDescent="0.2">
      <c r="A26" s="64" t="s">
        <v>30</v>
      </c>
      <c r="B26" s="7">
        <f t="shared" si="2"/>
        <v>356</v>
      </c>
      <c r="C26" s="12"/>
      <c r="D26" s="7">
        <f t="shared" si="3"/>
        <v>356</v>
      </c>
      <c r="E26" s="7">
        <f t="shared" si="4"/>
        <v>356</v>
      </c>
      <c r="F26" s="12"/>
      <c r="G26" s="12"/>
      <c r="H26" s="7">
        <f t="shared" si="0"/>
        <v>305</v>
      </c>
      <c r="I26" s="12">
        <v>29</v>
      </c>
      <c r="J26" s="12">
        <v>76</v>
      </c>
      <c r="K26" s="12">
        <v>173</v>
      </c>
      <c r="L26" s="12">
        <v>27</v>
      </c>
      <c r="M26" s="7">
        <f t="shared" si="1"/>
        <v>51</v>
      </c>
      <c r="N26" s="12">
        <v>38</v>
      </c>
      <c r="O26" s="12">
        <v>7</v>
      </c>
      <c r="P26" s="12">
        <v>6</v>
      </c>
      <c r="Q26" s="10">
        <f t="shared" si="5"/>
        <v>85.674157303370791</v>
      </c>
      <c r="R26" s="10">
        <f t="shared" si="6"/>
        <v>29.49438202247191</v>
      </c>
      <c r="S26" s="11"/>
    </row>
    <row r="27" spans="1:19" ht="12" x14ac:dyDescent="0.2">
      <c r="A27" s="64" t="s">
        <v>31</v>
      </c>
      <c r="B27" s="7">
        <f t="shared" si="2"/>
        <v>200</v>
      </c>
      <c r="C27" s="12">
        <v>2</v>
      </c>
      <c r="D27" s="7">
        <f t="shared" si="3"/>
        <v>198</v>
      </c>
      <c r="E27" s="7">
        <f t="shared" si="4"/>
        <v>198</v>
      </c>
      <c r="F27" s="12"/>
      <c r="G27" s="12"/>
      <c r="H27" s="7">
        <f t="shared" si="0"/>
        <v>198</v>
      </c>
      <c r="I27" s="12">
        <v>32</v>
      </c>
      <c r="J27" s="12">
        <v>57</v>
      </c>
      <c r="K27" s="12">
        <v>71</v>
      </c>
      <c r="L27" s="12">
        <v>38</v>
      </c>
      <c r="M27" s="7">
        <f t="shared" si="1"/>
        <v>0</v>
      </c>
      <c r="N27" s="12"/>
      <c r="O27" s="12"/>
      <c r="P27" s="12"/>
      <c r="Q27" s="10">
        <f t="shared" si="5"/>
        <v>100</v>
      </c>
      <c r="R27" s="10">
        <f t="shared" si="6"/>
        <v>44.949494949494948</v>
      </c>
      <c r="S27" s="11"/>
    </row>
    <row r="28" spans="1:19" s="83" customFormat="1" ht="12" x14ac:dyDescent="0.2">
      <c r="A28" s="63" t="s">
        <v>78</v>
      </c>
      <c r="B28" s="7">
        <f t="shared" si="2"/>
        <v>747</v>
      </c>
      <c r="C28" s="9">
        <v>4</v>
      </c>
      <c r="D28" s="7">
        <f t="shared" si="3"/>
        <v>743</v>
      </c>
      <c r="E28" s="7">
        <f t="shared" si="4"/>
        <v>731</v>
      </c>
      <c r="F28" s="9">
        <v>12</v>
      </c>
      <c r="G28" s="9">
        <v>1</v>
      </c>
      <c r="H28" s="7">
        <f t="shared" si="0"/>
        <v>612</v>
      </c>
      <c r="I28" s="9">
        <v>131</v>
      </c>
      <c r="J28" s="9">
        <v>154</v>
      </c>
      <c r="K28" s="9">
        <v>244</v>
      </c>
      <c r="L28" s="9">
        <v>83</v>
      </c>
      <c r="M28" s="7">
        <f t="shared" si="1"/>
        <v>118</v>
      </c>
      <c r="N28" s="9">
        <v>71</v>
      </c>
      <c r="O28" s="9">
        <v>30</v>
      </c>
      <c r="P28" s="9">
        <v>17</v>
      </c>
      <c r="Q28" s="10">
        <f t="shared" si="5"/>
        <v>82.368775235531629</v>
      </c>
      <c r="R28" s="10">
        <f t="shared" si="6"/>
        <v>38.358008075370122</v>
      </c>
      <c r="S28" s="19"/>
    </row>
    <row r="29" spans="1:19" ht="12" x14ac:dyDescent="0.2">
      <c r="A29" s="64" t="s">
        <v>86</v>
      </c>
      <c r="B29" s="7">
        <f t="shared" si="2"/>
        <v>61</v>
      </c>
      <c r="C29" s="12"/>
      <c r="D29" s="7">
        <f>E29+F29</f>
        <v>61</v>
      </c>
      <c r="E29" s="7">
        <f>G29+H29+M29</f>
        <v>61</v>
      </c>
      <c r="F29" s="12"/>
      <c r="G29" s="12"/>
      <c r="H29" s="7">
        <f t="shared" si="0"/>
        <v>60</v>
      </c>
      <c r="I29" s="12">
        <v>12</v>
      </c>
      <c r="J29" s="12">
        <v>33</v>
      </c>
      <c r="K29" s="12">
        <v>15</v>
      </c>
      <c r="L29" s="12"/>
      <c r="M29" s="7">
        <f t="shared" si="1"/>
        <v>1</v>
      </c>
      <c r="N29" s="12">
        <v>1</v>
      </c>
      <c r="O29" s="12"/>
      <c r="P29" s="12"/>
      <c r="Q29" s="10">
        <f t="shared" si="5"/>
        <v>98.360655737704917</v>
      </c>
      <c r="R29" s="10">
        <f t="shared" si="6"/>
        <v>73.770491803278688</v>
      </c>
      <c r="S29" s="11"/>
    </row>
    <row r="30" spans="1:19" s="57" customFormat="1" ht="12.75" x14ac:dyDescent="0.2">
      <c r="A30" s="52" t="s">
        <v>32</v>
      </c>
      <c r="B30" s="53">
        <f>C30+D30</f>
        <v>8505</v>
      </c>
      <c r="C30" s="54">
        <f>SUM(C9:C29)</f>
        <v>22</v>
      </c>
      <c r="D30" s="54">
        <f>E30+F30</f>
        <v>8483</v>
      </c>
      <c r="E30" s="54">
        <f>G30+H30+M30</f>
        <v>8383</v>
      </c>
      <c r="F30" s="54">
        <f>SUM(F9:F29)</f>
        <v>100</v>
      </c>
      <c r="G30" s="54">
        <f>SUM(G9:G29)</f>
        <v>156</v>
      </c>
      <c r="H30" s="54">
        <f>I30+J30+K30+L30</f>
        <v>7623</v>
      </c>
      <c r="I30" s="54">
        <f>SUM(I9:I29)</f>
        <v>1099</v>
      </c>
      <c r="J30" s="54">
        <f>SUM(J9:J29)</f>
        <v>1842</v>
      </c>
      <c r="K30" s="54">
        <f>SUM(K9:K29)</f>
        <v>3505</v>
      </c>
      <c r="L30" s="54">
        <f>SUM(L9:L29)</f>
        <v>1177</v>
      </c>
      <c r="M30" s="54">
        <f>N30+O30+P30</f>
        <v>604</v>
      </c>
      <c r="N30" s="54">
        <f>SUM(N9:N29)</f>
        <v>332</v>
      </c>
      <c r="O30" s="54">
        <f>SUM(O9:O29)</f>
        <v>136</v>
      </c>
      <c r="P30" s="54">
        <f>SUM(P9:P29)</f>
        <v>136</v>
      </c>
      <c r="Q30" s="55">
        <f t="shared" si="5"/>
        <v>89.862077095367212</v>
      </c>
      <c r="R30" s="55">
        <f t="shared" si="6"/>
        <v>34.669338677354709</v>
      </c>
      <c r="S30" s="56"/>
    </row>
    <row r="31" spans="1:19" s="57" customFormat="1" ht="12.75" x14ac:dyDescent="0.2">
      <c r="A31" s="58" t="s">
        <v>33</v>
      </c>
      <c r="B31" s="59"/>
      <c r="C31" s="59"/>
      <c r="D31" s="60">
        <f>(D30/B30)*100</f>
        <v>99.741328630217524</v>
      </c>
      <c r="E31" s="60">
        <f>(E30/D30)*100</f>
        <v>98.821171755275259</v>
      </c>
      <c r="F31" s="60">
        <f>(F30/D30)*100</f>
        <v>1.1788282447247436</v>
      </c>
      <c r="G31" s="60">
        <f>(G30/D30)*100</f>
        <v>1.8389720617706</v>
      </c>
      <c r="H31" s="60">
        <f>(H30/D30)*100</f>
        <v>89.862077095367212</v>
      </c>
      <c r="I31" s="60">
        <f>(I30/D30)*100</f>
        <v>12.955322409524934</v>
      </c>
      <c r="J31" s="60">
        <f>(J30/D30)*100</f>
        <v>21.714016267829777</v>
      </c>
      <c r="K31" s="60">
        <f>K30/D30*100</f>
        <v>41.317929977602262</v>
      </c>
      <c r="L31" s="60">
        <f>L30/D30*100</f>
        <v>13.874808440410233</v>
      </c>
      <c r="M31" s="60">
        <f>(M30/D30)*100</f>
        <v>7.1201225981374519</v>
      </c>
      <c r="N31" s="60">
        <f>(N30/D30)*100</f>
        <v>3.9137097724861487</v>
      </c>
      <c r="O31" s="60">
        <f>(O30/D30)*100</f>
        <v>1.6032064128256511</v>
      </c>
      <c r="P31" s="60">
        <f>(P30/D30)*100</f>
        <v>1.6032064128256511</v>
      </c>
      <c r="Q31" s="61"/>
      <c r="R31" s="61"/>
      <c r="S31" s="62"/>
    </row>
    <row r="32" spans="1:19" s="57" customFormat="1" ht="12.75" x14ac:dyDescent="0.2">
      <c r="A32" s="116"/>
      <c r="B32" s="117"/>
      <c r="C32" s="117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18"/>
      <c r="R32" s="118"/>
      <c r="S32" s="119"/>
    </row>
    <row r="33" spans="1:19" x14ac:dyDescent="0.2">
      <c r="A33" s="91" t="s">
        <v>80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</row>
    <row r="34" spans="1:1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2">
      <c r="A38" s="89" t="s">
        <v>0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</row>
    <row r="39" spans="1:19" x14ac:dyDescent="0.2">
      <c r="A39" s="89" t="s">
        <v>53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</row>
    <row r="40" spans="1:19" x14ac:dyDescent="0.2">
      <c r="A40" s="90" t="s">
        <v>92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</row>
    <row r="41" spans="1:19" x14ac:dyDescent="0.2">
      <c r="A41" s="1"/>
      <c r="B41" s="1"/>
      <c r="C41" s="2"/>
      <c r="D41" s="2"/>
      <c r="E41" s="91" t="s">
        <v>59</v>
      </c>
      <c r="F41" s="91"/>
      <c r="G41" s="91"/>
      <c r="H41" s="91"/>
      <c r="I41" s="91"/>
      <c r="J41" s="91"/>
      <c r="K41" s="91"/>
      <c r="L41" s="91"/>
      <c r="M41" s="1"/>
      <c r="N41" s="1"/>
      <c r="O41" s="1"/>
      <c r="P41" s="1"/>
      <c r="Q41" s="1"/>
      <c r="R41" s="1"/>
      <c r="S41" s="1"/>
    </row>
    <row r="42" spans="1:19" x14ac:dyDescent="0.2">
      <c r="A42" s="1"/>
      <c r="B42" s="1"/>
      <c r="C42" s="92" t="s">
        <v>34</v>
      </c>
      <c r="D42" s="92"/>
      <c r="E42" s="2"/>
      <c r="F42" s="3"/>
      <c r="G42" s="3"/>
      <c r="H42" s="3"/>
      <c r="I42" s="3"/>
      <c r="J42" s="3"/>
      <c r="K42" s="3"/>
      <c r="L42" s="3"/>
      <c r="M42" s="3"/>
      <c r="N42" s="3"/>
      <c r="O42" s="92" t="s">
        <v>83</v>
      </c>
      <c r="P42" s="91"/>
      <c r="Q42" s="91"/>
      <c r="R42" s="91"/>
      <c r="S42" s="91"/>
    </row>
    <row r="43" spans="1:19" x14ac:dyDescent="0.2">
      <c r="A43" s="93" t="s">
        <v>3</v>
      </c>
      <c r="B43" s="93" t="s">
        <v>4</v>
      </c>
      <c r="C43" s="93" t="s">
        <v>82</v>
      </c>
      <c r="D43" s="93" t="s">
        <v>5</v>
      </c>
      <c r="E43" s="93" t="s">
        <v>6</v>
      </c>
      <c r="F43" s="95" t="s">
        <v>7</v>
      </c>
      <c r="G43" s="96" t="s">
        <v>93</v>
      </c>
      <c r="H43" s="93" t="s">
        <v>8</v>
      </c>
      <c r="I43" s="93"/>
      <c r="J43" s="93"/>
      <c r="K43" s="93"/>
      <c r="L43" s="93"/>
      <c r="M43" s="98" t="s">
        <v>9</v>
      </c>
      <c r="N43" s="99"/>
      <c r="O43" s="99"/>
      <c r="P43" s="100"/>
      <c r="Q43" s="93" t="s">
        <v>10</v>
      </c>
      <c r="R43" s="93" t="s">
        <v>11</v>
      </c>
      <c r="S43" s="102" t="s">
        <v>12</v>
      </c>
    </row>
    <row r="44" spans="1:19" ht="77.25" x14ac:dyDescent="0.2">
      <c r="A44" s="93"/>
      <c r="B44" s="94"/>
      <c r="C44" s="93"/>
      <c r="D44" s="93"/>
      <c r="E44" s="93"/>
      <c r="F44" s="95"/>
      <c r="G44" s="97"/>
      <c r="H44" s="76" t="s">
        <v>98</v>
      </c>
      <c r="I44" s="76" t="s">
        <v>96</v>
      </c>
      <c r="J44" s="76" t="s">
        <v>14</v>
      </c>
      <c r="K44" s="76" t="s">
        <v>97</v>
      </c>
      <c r="L44" s="76" t="s">
        <v>15</v>
      </c>
      <c r="M44" s="73" t="s">
        <v>16</v>
      </c>
      <c r="N44" s="73" t="s">
        <v>17</v>
      </c>
      <c r="O44" s="73" t="s">
        <v>18</v>
      </c>
      <c r="P44" s="73" t="s">
        <v>19</v>
      </c>
      <c r="Q44" s="101"/>
      <c r="R44" s="94"/>
      <c r="S44" s="102"/>
    </row>
    <row r="45" spans="1:19" x14ac:dyDescent="0.2">
      <c r="A45" s="4">
        <v>1</v>
      </c>
      <c r="B45" s="5">
        <v>2</v>
      </c>
      <c r="C45" s="4">
        <v>3</v>
      </c>
      <c r="D45" s="4">
        <v>4</v>
      </c>
      <c r="E45" s="4">
        <v>5</v>
      </c>
      <c r="F45" s="4">
        <v>6</v>
      </c>
      <c r="G45" s="4">
        <v>7</v>
      </c>
      <c r="H45" s="4">
        <v>8</v>
      </c>
      <c r="I45" s="4">
        <v>9</v>
      </c>
      <c r="J45" s="4">
        <v>10</v>
      </c>
      <c r="K45" s="4">
        <v>11</v>
      </c>
      <c r="L45" s="4">
        <v>12</v>
      </c>
      <c r="M45" s="4">
        <v>13</v>
      </c>
      <c r="N45" s="4">
        <v>14</v>
      </c>
      <c r="O45" s="4">
        <v>15</v>
      </c>
      <c r="P45" s="4">
        <v>16</v>
      </c>
      <c r="Q45" s="4">
        <v>17</v>
      </c>
      <c r="R45" s="5">
        <v>18</v>
      </c>
      <c r="S45" s="6">
        <v>19</v>
      </c>
    </row>
    <row r="46" spans="1:19" ht="12" x14ac:dyDescent="0.2">
      <c r="A46" s="63" t="s">
        <v>20</v>
      </c>
      <c r="B46" s="7">
        <f>C46+D46</f>
        <v>75</v>
      </c>
      <c r="C46" s="8"/>
      <c r="D46" s="7">
        <f>E46+F46</f>
        <v>75</v>
      </c>
      <c r="E46" s="7">
        <f>G46+H46+M46</f>
        <v>75</v>
      </c>
      <c r="F46" s="9"/>
      <c r="G46" s="9"/>
      <c r="H46" s="7">
        <f>SUM(I46:L46)</f>
        <v>72</v>
      </c>
      <c r="I46" s="9"/>
      <c r="J46" s="9">
        <v>9</v>
      </c>
      <c r="K46" s="9">
        <v>43</v>
      </c>
      <c r="L46" s="9">
        <v>20</v>
      </c>
      <c r="M46" s="7">
        <f>N46+O46+P46</f>
        <v>3</v>
      </c>
      <c r="N46" s="9"/>
      <c r="O46" s="9"/>
      <c r="P46" s="9">
        <v>3</v>
      </c>
      <c r="Q46" s="10">
        <f t="shared" ref="Q46:Q66" si="11">(H46/D46)*100</f>
        <v>96</v>
      </c>
      <c r="R46" s="10">
        <f t="shared" ref="R46:R66" si="12">((J46+I46)/D46)*100</f>
        <v>12</v>
      </c>
      <c r="S46" s="11"/>
    </row>
    <row r="47" spans="1:19" s="83" customFormat="1" ht="12" x14ac:dyDescent="0.2">
      <c r="A47" s="63" t="s">
        <v>21</v>
      </c>
      <c r="B47" s="7">
        <f t="shared" ref="B47:B66" si="13">C47+D47</f>
        <v>65</v>
      </c>
      <c r="C47" s="9"/>
      <c r="D47" s="7">
        <f t="shared" ref="D47:D65" si="14">E47+F47</f>
        <v>65</v>
      </c>
      <c r="E47" s="7">
        <f t="shared" ref="E47:E65" si="15">G47+H47+M47</f>
        <v>65</v>
      </c>
      <c r="F47" s="9"/>
      <c r="G47" s="9"/>
      <c r="H47" s="7">
        <f>SUM(I47:L47)</f>
        <v>65</v>
      </c>
      <c r="I47" s="9">
        <v>4</v>
      </c>
      <c r="J47" s="9">
        <v>15</v>
      </c>
      <c r="K47" s="9">
        <v>26</v>
      </c>
      <c r="L47" s="9">
        <v>20</v>
      </c>
      <c r="M47" s="7">
        <f t="shared" ref="M47:M65" si="16">N47+O47+P47</f>
        <v>0</v>
      </c>
      <c r="N47" s="9"/>
      <c r="O47" s="9"/>
      <c r="P47" s="9"/>
      <c r="Q47" s="10">
        <f t="shared" si="11"/>
        <v>100</v>
      </c>
      <c r="R47" s="10">
        <f t="shared" si="12"/>
        <v>29.230769230769234</v>
      </c>
      <c r="S47" s="19"/>
    </row>
    <row r="48" spans="1:19" ht="12" x14ac:dyDescent="0.2">
      <c r="A48" s="64" t="s">
        <v>40</v>
      </c>
      <c r="B48" s="7">
        <f t="shared" si="13"/>
        <v>38</v>
      </c>
      <c r="C48" s="12"/>
      <c r="D48" s="7">
        <f>E48+F48</f>
        <v>38</v>
      </c>
      <c r="E48" s="7">
        <f>G48+H48+M48</f>
        <v>38</v>
      </c>
      <c r="F48" s="12"/>
      <c r="G48" s="12"/>
      <c r="H48" s="7">
        <f>I48+J48+K48+L48</f>
        <v>37</v>
      </c>
      <c r="I48" s="12">
        <v>5</v>
      </c>
      <c r="J48" s="12">
        <v>6</v>
      </c>
      <c r="K48" s="12">
        <v>26</v>
      </c>
      <c r="L48" s="12"/>
      <c r="M48" s="7">
        <f t="shared" si="16"/>
        <v>1</v>
      </c>
      <c r="N48" s="12"/>
      <c r="O48" s="12"/>
      <c r="P48" s="12">
        <v>1</v>
      </c>
      <c r="Q48" s="10">
        <f t="shared" si="11"/>
        <v>97.368421052631575</v>
      </c>
      <c r="R48" s="10">
        <f t="shared" si="12"/>
        <v>28.947368421052634</v>
      </c>
      <c r="S48" s="11"/>
    </row>
    <row r="49" spans="1:19" ht="12.75" customHeight="1" x14ac:dyDescent="0.2">
      <c r="A49" s="64" t="s">
        <v>71</v>
      </c>
      <c r="B49" s="7">
        <f t="shared" si="13"/>
        <v>131</v>
      </c>
      <c r="C49" s="12"/>
      <c r="D49" s="7">
        <f t="shared" si="14"/>
        <v>131</v>
      </c>
      <c r="E49" s="7">
        <f t="shared" si="15"/>
        <v>131</v>
      </c>
      <c r="F49" s="12"/>
      <c r="G49" s="12"/>
      <c r="H49" s="7">
        <f t="shared" ref="H49:H65" si="17">SUM(I49:L49)</f>
        <v>131</v>
      </c>
      <c r="I49" s="12">
        <v>7</v>
      </c>
      <c r="J49" s="12">
        <v>21</v>
      </c>
      <c r="K49" s="12">
        <v>82</v>
      </c>
      <c r="L49" s="12">
        <v>21</v>
      </c>
      <c r="M49" s="7">
        <f t="shared" si="16"/>
        <v>0</v>
      </c>
      <c r="N49" s="12"/>
      <c r="O49" s="12"/>
      <c r="P49" s="12"/>
      <c r="Q49" s="10">
        <f t="shared" si="11"/>
        <v>100</v>
      </c>
      <c r="R49" s="10">
        <f t="shared" si="12"/>
        <v>21.374045801526716</v>
      </c>
      <c r="S49" s="11"/>
    </row>
    <row r="50" spans="1:19" ht="12" x14ac:dyDescent="0.2">
      <c r="A50" s="64" t="s">
        <v>22</v>
      </c>
      <c r="B50" s="7">
        <f t="shared" si="13"/>
        <v>100</v>
      </c>
      <c r="C50" s="12"/>
      <c r="D50" s="7">
        <f t="shared" si="14"/>
        <v>100</v>
      </c>
      <c r="E50" s="7">
        <f t="shared" si="15"/>
        <v>100</v>
      </c>
      <c r="F50" s="12"/>
      <c r="G50" s="12"/>
      <c r="H50" s="7">
        <f t="shared" si="17"/>
        <v>93</v>
      </c>
      <c r="I50" s="12">
        <v>4</v>
      </c>
      <c r="J50" s="12">
        <v>19</v>
      </c>
      <c r="K50" s="12">
        <v>37</v>
      </c>
      <c r="L50" s="12">
        <v>33</v>
      </c>
      <c r="M50" s="7">
        <f t="shared" si="16"/>
        <v>7</v>
      </c>
      <c r="N50" s="12">
        <v>3</v>
      </c>
      <c r="O50" s="12"/>
      <c r="P50" s="12">
        <v>4</v>
      </c>
      <c r="Q50" s="10">
        <f t="shared" si="11"/>
        <v>93</v>
      </c>
      <c r="R50" s="10">
        <f t="shared" si="12"/>
        <v>23</v>
      </c>
      <c r="S50" s="11"/>
    </row>
    <row r="51" spans="1:19" ht="12" x14ac:dyDescent="0.2">
      <c r="A51" s="64" t="s">
        <v>39</v>
      </c>
      <c r="B51" s="7">
        <f t="shared" si="13"/>
        <v>84</v>
      </c>
      <c r="C51" s="12"/>
      <c r="D51" s="7">
        <f t="shared" si="14"/>
        <v>84</v>
      </c>
      <c r="E51" s="7">
        <f t="shared" si="15"/>
        <v>84</v>
      </c>
      <c r="F51" s="12"/>
      <c r="G51" s="12"/>
      <c r="H51" s="7">
        <f t="shared" si="17"/>
        <v>77</v>
      </c>
      <c r="I51" s="12">
        <v>2</v>
      </c>
      <c r="J51" s="12">
        <v>32</v>
      </c>
      <c r="K51" s="12">
        <v>39</v>
      </c>
      <c r="L51" s="12">
        <v>4</v>
      </c>
      <c r="M51" s="7">
        <f t="shared" si="16"/>
        <v>7</v>
      </c>
      <c r="N51" s="12">
        <v>3</v>
      </c>
      <c r="O51" s="12">
        <v>2</v>
      </c>
      <c r="P51" s="12">
        <v>2</v>
      </c>
      <c r="Q51" s="10">
        <f t="shared" si="11"/>
        <v>91.666666666666657</v>
      </c>
      <c r="R51" s="10">
        <f t="shared" si="12"/>
        <v>40.476190476190474</v>
      </c>
      <c r="S51" s="11"/>
    </row>
    <row r="52" spans="1:19" ht="12" x14ac:dyDescent="0.2">
      <c r="A52" s="64" t="s">
        <v>23</v>
      </c>
      <c r="B52" s="7">
        <f t="shared" si="13"/>
        <v>82</v>
      </c>
      <c r="C52" s="12"/>
      <c r="D52" s="7">
        <f t="shared" si="14"/>
        <v>82</v>
      </c>
      <c r="E52" s="7">
        <f t="shared" si="15"/>
        <v>82</v>
      </c>
      <c r="F52" s="12"/>
      <c r="G52" s="12"/>
      <c r="H52" s="7">
        <f t="shared" si="17"/>
        <v>78</v>
      </c>
      <c r="I52" s="12">
        <v>1</v>
      </c>
      <c r="J52" s="12">
        <v>6</v>
      </c>
      <c r="K52" s="12">
        <v>39</v>
      </c>
      <c r="L52" s="12">
        <v>32</v>
      </c>
      <c r="M52" s="7">
        <f t="shared" si="16"/>
        <v>4</v>
      </c>
      <c r="N52" s="12"/>
      <c r="O52" s="12">
        <v>1</v>
      </c>
      <c r="P52" s="12">
        <v>3</v>
      </c>
      <c r="Q52" s="10">
        <f t="shared" si="11"/>
        <v>95.121951219512198</v>
      </c>
      <c r="R52" s="10">
        <f t="shared" si="12"/>
        <v>8.536585365853659</v>
      </c>
      <c r="S52" s="11"/>
    </row>
    <row r="53" spans="1:19" ht="12" x14ac:dyDescent="0.2">
      <c r="A53" s="64" t="s">
        <v>75</v>
      </c>
      <c r="B53" s="7">
        <f t="shared" si="13"/>
        <v>101</v>
      </c>
      <c r="C53" s="12"/>
      <c r="D53" s="7">
        <f t="shared" si="14"/>
        <v>101</v>
      </c>
      <c r="E53" s="7">
        <f t="shared" si="15"/>
        <v>101</v>
      </c>
      <c r="F53" s="12"/>
      <c r="G53" s="12"/>
      <c r="H53" s="7">
        <f t="shared" si="17"/>
        <v>99</v>
      </c>
      <c r="I53" s="12">
        <v>14</v>
      </c>
      <c r="J53" s="12">
        <v>13</v>
      </c>
      <c r="K53" s="12">
        <v>58</v>
      </c>
      <c r="L53" s="12">
        <v>14</v>
      </c>
      <c r="M53" s="7">
        <f t="shared" si="16"/>
        <v>2</v>
      </c>
      <c r="N53" s="12">
        <v>2</v>
      </c>
      <c r="O53" s="12"/>
      <c r="P53" s="12"/>
      <c r="Q53" s="10">
        <f t="shared" si="11"/>
        <v>98.019801980198025</v>
      </c>
      <c r="R53" s="10">
        <f t="shared" si="12"/>
        <v>26.732673267326735</v>
      </c>
      <c r="S53" s="11"/>
    </row>
    <row r="54" spans="1:19" ht="12" x14ac:dyDescent="0.2">
      <c r="A54" s="64" t="s">
        <v>24</v>
      </c>
      <c r="B54" s="7">
        <f t="shared" si="13"/>
        <v>54</v>
      </c>
      <c r="C54" s="12">
        <v>3</v>
      </c>
      <c r="D54" s="7">
        <f t="shared" si="14"/>
        <v>51</v>
      </c>
      <c r="E54" s="7">
        <f t="shared" si="15"/>
        <v>51</v>
      </c>
      <c r="F54" s="12"/>
      <c r="G54" s="12"/>
      <c r="H54" s="7">
        <f t="shared" si="17"/>
        <v>51</v>
      </c>
      <c r="I54" s="12">
        <v>2</v>
      </c>
      <c r="J54" s="12">
        <v>9</v>
      </c>
      <c r="K54" s="12">
        <v>11</v>
      </c>
      <c r="L54" s="12">
        <v>29</v>
      </c>
      <c r="M54" s="7">
        <f t="shared" si="16"/>
        <v>0</v>
      </c>
      <c r="N54" s="12"/>
      <c r="O54" s="12"/>
      <c r="P54" s="12"/>
      <c r="Q54" s="10">
        <f t="shared" si="11"/>
        <v>100</v>
      </c>
      <c r="R54" s="10">
        <f t="shared" si="12"/>
        <v>21.568627450980394</v>
      </c>
      <c r="S54" s="11"/>
    </row>
    <row r="55" spans="1:19" s="83" customFormat="1" ht="12" x14ac:dyDescent="0.2">
      <c r="A55" s="63" t="s">
        <v>25</v>
      </c>
      <c r="B55" s="7">
        <f t="shared" si="13"/>
        <v>280</v>
      </c>
      <c r="C55" s="9"/>
      <c r="D55" s="7">
        <f t="shared" si="14"/>
        <v>280</v>
      </c>
      <c r="E55" s="7">
        <f t="shared" si="15"/>
        <v>262</v>
      </c>
      <c r="F55" s="9">
        <v>18</v>
      </c>
      <c r="G55" s="9"/>
      <c r="H55" s="7">
        <f t="shared" si="17"/>
        <v>259</v>
      </c>
      <c r="I55" s="9">
        <v>1</v>
      </c>
      <c r="J55" s="9">
        <v>37</v>
      </c>
      <c r="K55" s="9">
        <v>191</v>
      </c>
      <c r="L55" s="9">
        <v>30</v>
      </c>
      <c r="M55" s="7">
        <f t="shared" si="16"/>
        <v>3</v>
      </c>
      <c r="N55" s="9">
        <v>3</v>
      </c>
      <c r="O55" s="9"/>
      <c r="P55" s="9"/>
      <c r="Q55" s="10">
        <f t="shared" si="11"/>
        <v>92.5</v>
      </c>
      <c r="R55" s="10">
        <f t="shared" si="12"/>
        <v>13.571428571428571</v>
      </c>
      <c r="S55" s="19"/>
    </row>
    <row r="56" spans="1:19" s="83" customFormat="1" ht="24" x14ac:dyDescent="0.2">
      <c r="A56" s="63" t="s">
        <v>76</v>
      </c>
      <c r="B56" s="7">
        <f t="shared" si="13"/>
        <v>66</v>
      </c>
      <c r="C56" s="9"/>
      <c r="D56" s="7">
        <f t="shared" ref="D56" si="18">E56+F56</f>
        <v>66</v>
      </c>
      <c r="E56" s="7">
        <f t="shared" ref="E56" si="19">G56+H56+M56</f>
        <v>66</v>
      </c>
      <c r="F56" s="9"/>
      <c r="G56" s="9"/>
      <c r="H56" s="7">
        <f t="shared" si="17"/>
        <v>66</v>
      </c>
      <c r="I56" s="9">
        <v>9</v>
      </c>
      <c r="J56" s="9">
        <v>19</v>
      </c>
      <c r="K56" s="9">
        <v>30</v>
      </c>
      <c r="L56" s="9">
        <v>8</v>
      </c>
      <c r="M56" s="7">
        <f t="shared" si="16"/>
        <v>0</v>
      </c>
      <c r="N56" s="9"/>
      <c r="O56" s="9"/>
      <c r="P56" s="9"/>
      <c r="Q56" s="10">
        <f t="shared" ref="Q56" si="20">(H56/D56)*100</f>
        <v>100</v>
      </c>
      <c r="R56" s="10">
        <f t="shared" ref="R56" si="21">((J56+I56)/D56)*100</f>
        <v>42.424242424242422</v>
      </c>
      <c r="S56" s="84"/>
    </row>
    <row r="57" spans="1:19" s="83" customFormat="1" ht="15" customHeight="1" x14ac:dyDescent="0.2">
      <c r="A57" s="63" t="s">
        <v>26</v>
      </c>
      <c r="B57" s="7">
        <f t="shared" si="13"/>
        <v>100</v>
      </c>
      <c r="C57" s="9"/>
      <c r="D57" s="7">
        <f t="shared" si="14"/>
        <v>100</v>
      </c>
      <c r="E57" s="7">
        <f t="shared" si="15"/>
        <v>100</v>
      </c>
      <c r="F57" s="9"/>
      <c r="G57" s="9"/>
      <c r="H57" s="7">
        <f t="shared" si="17"/>
        <v>84</v>
      </c>
      <c r="I57" s="9">
        <v>4</v>
      </c>
      <c r="J57" s="9">
        <v>6</v>
      </c>
      <c r="K57" s="9">
        <v>71</v>
      </c>
      <c r="L57" s="9">
        <v>3</v>
      </c>
      <c r="M57" s="7">
        <f t="shared" si="16"/>
        <v>16</v>
      </c>
      <c r="N57" s="9">
        <v>10</v>
      </c>
      <c r="O57" s="9">
        <v>6</v>
      </c>
      <c r="P57" s="9"/>
      <c r="Q57" s="10">
        <f t="shared" si="11"/>
        <v>84</v>
      </c>
      <c r="R57" s="10">
        <f t="shared" si="12"/>
        <v>10</v>
      </c>
      <c r="S57" s="19"/>
    </row>
    <row r="58" spans="1:19" s="83" customFormat="1" ht="15.75" customHeight="1" x14ac:dyDescent="0.2">
      <c r="A58" s="63" t="s">
        <v>27</v>
      </c>
      <c r="B58" s="7">
        <f t="shared" si="13"/>
        <v>68</v>
      </c>
      <c r="C58" s="9"/>
      <c r="D58" s="7">
        <f t="shared" si="14"/>
        <v>68</v>
      </c>
      <c r="E58" s="7">
        <f t="shared" si="15"/>
        <v>67</v>
      </c>
      <c r="F58" s="9">
        <v>1</v>
      </c>
      <c r="G58" s="9"/>
      <c r="H58" s="7">
        <f t="shared" si="17"/>
        <v>65</v>
      </c>
      <c r="I58" s="9">
        <v>4</v>
      </c>
      <c r="J58" s="9">
        <v>13</v>
      </c>
      <c r="K58" s="9">
        <v>32</v>
      </c>
      <c r="L58" s="9">
        <v>16</v>
      </c>
      <c r="M58" s="7">
        <f t="shared" si="16"/>
        <v>2</v>
      </c>
      <c r="N58" s="9"/>
      <c r="O58" s="9"/>
      <c r="P58" s="9">
        <v>2</v>
      </c>
      <c r="Q58" s="10">
        <f t="shared" si="11"/>
        <v>95.588235294117652</v>
      </c>
      <c r="R58" s="10">
        <f t="shared" si="12"/>
        <v>25</v>
      </c>
      <c r="S58" s="19"/>
    </row>
    <row r="59" spans="1:19" ht="22.5" customHeight="1" x14ac:dyDescent="0.2">
      <c r="A59" s="64" t="s">
        <v>28</v>
      </c>
      <c r="B59" s="7">
        <f t="shared" si="13"/>
        <v>50</v>
      </c>
      <c r="C59" s="12">
        <v>1</v>
      </c>
      <c r="D59" s="7">
        <f t="shared" si="14"/>
        <v>49</v>
      </c>
      <c r="E59" s="7">
        <f t="shared" si="15"/>
        <v>49</v>
      </c>
      <c r="F59" s="12"/>
      <c r="G59" s="12"/>
      <c r="H59" s="7">
        <f t="shared" si="17"/>
        <v>41</v>
      </c>
      <c r="I59" s="12">
        <v>2</v>
      </c>
      <c r="J59" s="12">
        <v>5</v>
      </c>
      <c r="K59" s="12">
        <v>25</v>
      </c>
      <c r="L59" s="12">
        <v>9</v>
      </c>
      <c r="M59" s="7">
        <f t="shared" si="16"/>
        <v>8</v>
      </c>
      <c r="N59" s="12">
        <v>2</v>
      </c>
      <c r="O59" s="12">
        <v>5</v>
      </c>
      <c r="P59" s="12">
        <v>1</v>
      </c>
      <c r="Q59" s="10">
        <f t="shared" si="11"/>
        <v>83.673469387755105</v>
      </c>
      <c r="R59" s="10">
        <f t="shared" si="12"/>
        <v>14.285714285714285</v>
      </c>
      <c r="S59" s="51"/>
    </row>
    <row r="60" spans="1:19" ht="24" x14ac:dyDescent="0.2">
      <c r="A60" s="64" t="s">
        <v>77</v>
      </c>
      <c r="B60" s="7">
        <f t="shared" si="13"/>
        <v>28</v>
      </c>
      <c r="C60" s="12"/>
      <c r="D60" s="7">
        <f t="shared" si="14"/>
        <v>28</v>
      </c>
      <c r="E60" s="7">
        <f t="shared" si="15"/>
        <v>28</v>
      </c>
      <c r="F60" s="12"/>
      <c r="G60" s="12"/>
      <c r="H60" s="7">
        <f t="shared" si="17"/>
        <v>21</v>
      </c>
      <c r="I60" s="12">
        <v>4</v>
      </c>
      <c r="J60" s="12">
        <v>7</v>
      </c>
      <c r="K60" s="12">
        <v>6</v>
      </c>
      <c r="L60" s="12">
        <v>4</v>
      </c>
      <c r="M60" s="7">
        <f t="shared" si="16"/>
        <v>7</v>
      </c>
      <c r="N60" s="12">
        <v>2</v>
      </c>
      <c r="O60" s="12"/>
      <c r="P60" s="12">
        <v>5</v>
      </c>
      <c r="Q60" s="10">
        <f t="shared" si="11"/>
        <v>75</v>
      </c>
      <c r="R60" s="10">
        <f t="shared" si="12"/>
        <v>39.285714285714285</v>
      </c>
      <c r="S60" s="11"/>
    </row>
    <row r="61" spans="1:19" ht="15" customHeight="1" x14ac:dyDescent="0.2">
      <c r="A61" s="64" t="s">
        <v>29</v>
      </c>
      <c r="B61" s="7">
        <f t="shared" si="13"/>
        <v>56</v>
      </c>
      <c r="C61" s="12"/>
      <c r="D61" s="7">
        <f t="shared" si="14"/>
        <v>56</v>
      </c>
      <c r="E61" s="7">
        <f t="shared" si="15"/>
        <v>56</v>
      </c>
      <c r="F61" s="12"/>
      <c r="G61" s="12">
        <v>10</v>
      </c>
      <c r="H61" s="7">
        <f t="shared" si="17"/>
        <v>46</v>
      </c>
      <c r="I61" s="12">
        <v>5</v>
      </c>
      <c r="J61" s="12">
        <v>13</v>
      </c>
      <c r="K61" s="12">
        <v>21</v>
      </c>
      <c r="L61" s="12">
        <v>7</v>
      </c>
      <c r="M61" s="7">
        <f t="shared" si="16"/>
        <v>0</v>
      </c>
      <c r="N61" s="12"/>
      <c r="O61" s="12"/>
      <c r="P61" s="12"/>
      <c r="Q61" s="10">
        <f t="shared" si="11"/>
        <v>82.142857142857139</v>
      </c>
      <c r="R61" s="10">
        <f t="shared" si="12"/>
        <v>32.142857142857146</v>
      </c>
      <c r="S61" s="11"/>
    </row>
    <row r="62" spans="1:19" ht="12" x14ac:dyDescent="0.2">
      <c r="A62" s="64" t="s">
        <v>30</v>
      </c>
      <c r="B62" s="7">
        <f t="shared" si="13"/>
        <v>93</v>
      </c>
      <c r="C62" s="12"/>
      <c r="D62" s="7">
        <f t="shared" si="14"/>
        <v>93</v>
      </c>
      <c r="E62" s="7">
        <f t="shared" si="15"/>
        <v>93</v>
      </c>
      <c r="F62" s="12"/>
      <c r="G62" s="12"/>
      <c r="H62" s="7">
        <f t="shared" si="17"/>
        <v>87</v>
      </c>
      <c r="I62" s="12">
        <v>9</v>
      </c>
      <c r="J62" s="12">
        <v>14</v>
      </c>
      <c r="K62" s="12">
        <v>53</v>
      </c>
      <c r="L62" s="12">
        <v>11</v>
      </c>
      <c r="M62" s="7">
        <f t="shared" si="16"/>
        <v>6</v>
      </c>
      <c r="N62" s="12">
        <v>5</v>
      </c>
      <c r="O62" s="12"/>
      <c r="P62" s="12">
        <v>1</v>
      </c>
      <c r="Q62" s="10">
        <f t="shared" si="11"/>
        <v>93.548387096774192</v>
      </c>
      <c r="R62" s="10">
        <f t="shared" si="12"/>
        <v>24.731182795698924</v>
      </c>
      <c r="S62" s="11"/>
    </row>
    <row r="63" spans="1:19" ht="12" x14ac:dyDescent="0.2">
      <c r="A63" s="64" t="s">
        <v>31</v>
      </c>
      <c r="B63" s="7">
        <f t="shared" si="13"/>
        <v>31</v>
      </c>
      <c r="C63" s="12"/>
      <c r="D63" s="7">
        <f t="shared" si="14"/>
        <v>31</v>
      </c>
      <c r="E63" s="7">
        <f t="shared" si="15"/>
        <v>31</v>
      </c>
      <c r="F63" s="12"/>
      <c r="G63" s="12"/>
      <c r="H63" s="7">
        <f t="shared" si="17"/>
        <v>31</v>
      </c>
      <c r="I63" s="12">
        <v>1</v>
      </c>
      <c r="J63" s="12">
        <v>6</v>
      </c>
      <c r="K63" s="12">
        <v>10</v>
      </c>
      <c r="L63" s="12">
        <v>14</v>
      </c>
      <c r="M63" s="7">
        <f t="shared" si="16"/>
        <v>0</v>
      </c>
      <c r="N63" s="12"/>
      <c r="O63" s="12"/>
      <c r="P63" s="12"/>
      <c r="Q63" s="10">
        <f t="shared" si="11"/>
        <v>100</v>
      </c>
      <c r="R63" s="10">
        <f t="shared" si="12"/>
        <v>22.58064516129032</v>
      </c>
      <c r="S63" s="11"/>
    </row>
    <row r="64" spans="1:19" s="83" customFormat="1" ht="12" x14ac:dyDescent="0.2">
      <c r="A64" s="63" t="s">
        <v>78</v>
      </c>
      <c r="B64" s="7">
        <f t="shared" si="13"/>
        <v>168</v>
      </c>
      <c r="C64" s="9">
        <v>1</v>
      </c>
      <c r="D64" s="7">
        <f t="shared" si="14"/>
        <v>167</v>
      </c>
      <c r="E64" s="7">
        <f t="shared" si="15"/>
        <v>164</v>
      </c>
      <c r="F64" s="9">
        <v>3</v>
      </c>
      <c r="G64" s="9"/>
      <c r="H64" s="7">
        <f t="shared" si="17"/>
        <v>141</v>
      </c>
      <c r="I64" s="9">
        <v>20</v>
      </c>
      <c r="J64" s="9">
        <v>24</v>
      </c>
      <c r="K64" s="9">
        <v>73</v>
      </c>
      <c r="L64" s="9">
        <v>24</v>
      </c>
      <c r="M64" s="7">
        <f t="shared" si="16"/>
        <v>23</v>
      </c>
      <c r="N64" s="9">
        <v>18</v>
      </c>
      <c r="O64" s="9">
        <v>5</v>
      </c>
      <c r="P64" s="9"/>
      <c r="Q64" s="10">
        <f t="shared" si="11"/>
        <v>84.431137724550894</v>
      </c>
      <c r="R64" s="10">
        <f t="shared" si="12"/>
        <v>26.34730538922156</v>
      </c>
      <c r="S64" s="19"/>
    </row>
    <row r="65" spans="1:19" ht="12" x14ac:dyDescent="0.2">
      <c r="A65" s="64" t="s">
        <v>79</v>
      </c>
      <c r="B65" s="7">
        <f t="shared" si="13"/>
        <v>4</v>
      </c>
      <c r="C65" s="12"/>
      <c r="D65" s="7">
        <f t="shared" si="14"/>
        <v>4</v>
      </c>
      <c r="E65" s="7">
        <f t="shared" si="15"/>
        <v>4</v>
      </c>
      <c r="F65" s="12"/>
      <c r="G65" s="12"/>
      <c r="H65" s="7">
        <f t="shared" si="17"/>
        <v>4</v>
      </c>
      <c r="I65" s="12">
        <v>1</v>
      </c>
      <c r="J65" s="12">
        <v>2</v>
      </c>
      <c r="K65" s="12">
        <v>1</v>
      </c>
      <c r="L65" s="12"/>
      <c r="M65" s="7">
        <f t="shared" si="16"/>
        <v>0</v>
      </c>
      <c r="N65" s="12"/>
      <c r="O65" s="12"/>
      <c r="P65" s="12"/>
      <c r="Q65" s="10">
        <f t="shared" si="11"/>
        <v>100</v>
      </c>
      <c r="R65" s="10">
        <f t="shared" si="12"/>
        <v>75</v>
      </c>
      <c r="S65" s="11"/>
    </row>
    <row r="66" spans="1:19" x14ac:dyDescent="0.2">
      <c r="A66" s="14" t="s">
        <v>32</v>
      </c>
      <c r="B66" s="15">
        <f t="shared" si="13"/>
        <v>1674</v>
      </c>
      <c r="C66" s="16">
        <f>SUM(C46:C65)</f>
        <v>5</v>
      </c>
      <c r="D66" s="16">
        <f>E66+F66</f>
        <v>1669</v>
      </c>
      <c r="E66" s="16">
        <f>G66+H66+M66</f>
        <v>1647</v>
      </c>
      <c r="F66" s="16">
        <f>SUM(F46:F65)</f>
        <v>22</v>
      </c>
      <c r="G66" s="16">
        <f>SUM(G46:G65)</f>
        <v>10</v>
      </c>
      <c r="H66" s="16">
        <f>I66+J66+K66+L66</f>
        <v>1548</v>
      </c>
      <c r="I66" s="16">
        <f>SUM(I46:I65)</f>
        <v>99</v>
      </c>
      <c r="J66" s="16">
        <f>SUM(J46:J65)</f>
        <v>276</v>
      </c>
      <c r="K66" s="16">
        <f>SUM(K46:K65)</f>
        <v>874</v>
      </c>
      <c r="L66" s="16">
        <f>SUM(L46:L65)</f>
        <v>299</v>
      </c>
      <c r="M66" s="16">
        <f>N66+O66+P66</f>
        <v>89</v>
      </c>
      <c r="N66" s="16">
        <f>SUM(N46:N65)</f>
        <v>48</v>
      </c>
      <c r="O66" s="16">
        <f>SUM(O46:O65)</f>
        <v>19</v>
      </c>
      <c r="P66" s="16">
        <f>SUM(P46:P65)</f>
        <v>22</v>
      </c>
      <c r="Q66" s="17">
        <f t="shared" si="11"/>
        <v>92.750149790293591</v>
      </c>
      <c r="R66" s="17">
        <f t="shared" si="12"/>
        <v>22.468544038346316</v>
      </c>
      <c r="S66" s="13"/>
    </row>
    <row r="67" spans="1:19" x14ac:dyDescent="0.2">
      <c r="A67" s="18" t="s">
        <v>33</v>
      </c>
      <c r="B67" s="19"/>
      <c r="C67" s="19"/>
      <c r="D67" s="20">
        <f>(D66/B66)*100</f>
        <v>99.701314217443255</v>
      </c>
      <c r="E67" s="20">
        <f>(E66/D66)*100</f>
        <v>98.681845416417019</v>
      </c>
      <c r="F67" s="20">
        <f>(F66/D66)*100</f>
        <v>1.318154583582984</v>
      </c>
      <c r="G67" s="20">
        <f>(G66/D66)*100</f>
        <v>0.59916117435590177</v>
      </c>
      <c r="H67" s="20">
        <f>(H66/D66)*100</f>
        <v>92.750149790293591</v>
      </c>
      <c r="I67" s="20">
        <f>(I66/D66)*100</f>
        <v>5.9316956261234273</v>
      </c>
      <c r="J67" s="20">
        <f>(J66/D66)*100</f>
        <v>16.536848412222888</v>
      </c>
      <c r="K67" s="20">
        <f>(K66/D66)*100</f>
        <v>52.366686638705815</v>
      </c>
      <c r="L67" s="20">
        <f>(L66/D66)*100</f>
        <v>17.914919113241464</v>
      </c>
      <c r="M67" s="20">
        <f>(M66/D66)*100</f>
        <v>5.3325344517675255</v>
      </c>
      <c r="N67" s="20">
        <f>(N66/D66)*100</f>
        <v>2.8759736369083284</v>
      </c>
      <c r="O67" s="20">
        <f>(O66/D66)*100</f>
        <v>1.1384062312762133</v>
      </c>
      <c r="P67" s="20">
        <f>(P66/D66)*100</f>
        <v>1.318154583582984</v>
      </c>
      <c r="Q67" s="21"/>
      <c r="R67" s="21"/>
      <c r="S67" s="11"/>
    </row>
    <row r="68" spans="1:19" x14ac:dyDescent="0.2">
      <c r="A68" s="121"/>
      <c r="B68" s="66"/>
      <c r="C68" s="66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67"/>
      <c r="R68" s="67"/>
      <c r="S68" s="68"/>
    </row>
    <row r="69" spans="1:19" x14ac:dyDescent="0.2">
      <c r="A69" s="91" t="s">
        <v>80</v>
      </c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</row>
    <row r="70" spans="1:1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x14ac:dyDescent="0.2">
      <c r="A71" s="89" t="s">
        <v>0</v>
      </c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</row>
    <row r="72" spans="1:19" x14ac:dyDescent="0.2">
      <c r="A72" s="89" t="s">
        <v>54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</row>
    <row r="73" spans="1:19" x14ac:dyDescent="0.2">
      <c r="A73" s="90" t="s">
        <v>91</v>
      </c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</row>
    <row r="74" spans="1:19" x14ac:dyDescent="0.2">
      <c r="A74" s="1"/>
      <c r="B74" s="1"/>
      <c r="C74" s="2"/>
      <c r="D74" s="2"/>
      <c r="E74" s="104" t="s">
        <v>60</v>
      </c>
      <c r="F74" s="104"/>
      <c r="G74" s="104"/>
      <c r="H74" s="104"/>
      <c r="I74" s="104"/>
      <c r="J74" s="104"/>
      <c r="K74" s="104"/>
      <c r="L74" s="104"/>
      <c r="M74" s="104"/>
      <c r="N74" s="1"/>
      <c r="O74" s="1"/>
      <c r="P74" s="1"/>
      <c r="Q74" s="1"/>
      <c r="R74" s="1"/>
      <c r="S74" s="1"/>
    </row>
    <row r="75" spans="1:19" x14ac:dyDescent="0.2">
      <c r="A75" s="1"/>
      <c r="B75" s="1"/>
      <c r="C75" s="92" t="s">
        <v>35</v>
      </c>
      <c r="D75" s="92"/>
      <c r="E75" s="2"/>
      <c r="F75" s="92"/>
      <c r="G75" s="92"/>
      <c r="H75" s="92"/>
      <c r="I75" s="92"/>
      <c r="J75" s="92"/>
      <c r="K75" s="92"/>
      <c r="L75" s="92"/>
      <c r="M75" s="92"/>
      <c r="N75" s="92"/>
      <c r="O75" s="92" t="s">
        <v>84</v>
      </c>
      <c r="P75" s="91"/>
      <c r="Q75" s="91"/>
      <c r="R75" s="91"/>
      <c r="S75" s="91"/>
    </row>
    <row r="76" spans="1:19" x14ac:dyDescent="0.2">
      <c r="A76" s="93" t="s">
        <v>3</v>
      </c>
      <c r="B76" s="93" t="s">
        <v>4</v>
      </c>
      <c r="C76" s="93" t="s">
        <v>82</v>
      </c>
      <c r="D76" s="93" t="s">
        <v>5</v>
      </c>
      <c r="E76" s="93" t="s">
        <v>6</v>
      </c>
      <c r="F76" s="95" t="s">
        <v>7</v>
      </c>
      <c r="G76" s="96" t="s">
        <v>93</v>
      </c>
      <c r="H76" s="93" t="s">
        <v>8</v>
      </c>
      <c r="I76" s="93"/>
      <c r="J76" s="93"/>
      <c r="K76" s="93"/>
      <c r="L76" s="93"/>
      <c r="M76" s="98" t="s">
        <v>9</v>
      </c>
      <c r="N76" s="99"/>
      <c r="O76" s="99"/>
      <c r="P76" s="100"/>
      <c r="Q76" s="93" t="s">
        <v>10</v>
      </c>
      <c r="R76" s="93" t="s">
        <v>11</v>
      </c>
      <c r="S76" s="102" t="s">
        <v>12</v>
      </c>
    </row>
    <row r="77" spans="1:19" ht="77.25" x14ac:dyDescent="0.2">
      <c r="A77" s="93"/>
      <c r="B77" s="94"/>
      <c r="C77" s="93"/>
      <c r="D77" s="93"/>
      <c r="E77" s="93"/>
      <c r="F77" s="95"/>
      <c r="G77" s="97"/>
      <c r="H77" s="76" t="s">
        <v>98</v>
      </c>
      <c r="I77" s="76" t="s">
        <v>96</v>
      </c>
      <c r="J77" s="76" t="s">
        <v>14</v>
      </c>
      <c r="K77" s="76" t="s">
        <v>97</v>
      </c>
      <c r="L77" s="76" t="s">
        <v>15</v>
      </c>
      <c r="M77" s="73" t="s">
        <v>16</v>
      </c>
      <c r="N77" s="73" t="s">
        <v>17</v>
      </c>
      <c r="O77" s="73" t="s">
        <v>18</v>
      </c>
      <c r="P77" s="73" t="s">
        <v>19</v>
      </c>
      <c r="Q77" s="101"/>
      <c r="R77" s="94"/>
      <c r="S77" s="102"/>
    </row>
    <row r="78" spans="1:19" x14ac:dyDescent="0.2">
      <c r="A78" s="4">
        <v>1</v>
      </c>
      <c r="B78" s="5">
        <v>2</v>
      </c>
      <c r="C78" s="4">
        <v>3</v>
      </c>
      <c r="D78" s="4">
        <v>4</v>
      </c>
      <c r="E78" s="4">
        <v>5</v>
      </c>
      <c r="F78" s="4">
        <v>6</v>
      </c>
      <c r="G78" s="4">
        <v>7</v>
      </c>
      <c r="H78" s="4">
        <v>8</v>
      </c>
      <c r="I78" s="4">
        <v>9</v>
      </c>
      <c r="J78" s="4">
        <v>10</v>
      </c>
      <c r="K78" s="4">
        <v>11</v>
      </c>
      <c r="L78" s="4">
        <v>12</v>
      </c>
      <c r="M78" s="4">
        <v>13</v>
      </c>
      <c r="N78" s="4">
        <v>14</v>
      </c>
      <c r="O78" s="4">
        <v>15</v>
      </c>
      <c r="P78" s="4">
        <v>16</v>
      </c>
      <c r="Q78" s="4">
        <v>17</v>
      </c>
      <c r="R78" s="5">
        <v>18</v>
      </c>
      <c r="S78" s="6">
        <v>19</v>
      </c>
    </row>
    <row r="79" spans="1:19" ht="12" x14ac:dyDescent="0.2">
      <c r="A79" s="63" t="s">
        <v>20</v>
      </c>
      <c r="B79" s="7">
        <f>C79+D79</f>
        <v>51</v>
      </c>
      <c r="C79" s="12"/>
      <c r="D79" s="7">
        <f>E79+F79</f>
        <v>51</v>
      </c>
      <c r="E79" s="7">
        <f>G79+H79+M79</f>
        <v>51</v>
      </c>
      <c r="F79" s="12"/>
      <c r="G79" s="12"/>
      <c r="H79" s="7">
        <f>SUM(I79:L79)</f>
        <v>48</v>
      </c>
      <c r="I79" s="12">
        <v>4</v>
      </c>
      <c r="J79" s="12">
        <v>7</v>
      </c>
      <c r="K79" s="12">
        <v>23</v>
      </c>
      <c r="L79" s="12">
        <v>14</v>
      </c>
      <c r="M79" s="7">
        <f>SUM(N79:P79)</f>
        <v>3</v>
      </c>
      <c r="N79" s="12"/>
      <c r="O79" s="12"/>
      <c r="P79" s="12">
        <v>3</v>
      </c>
      <c r="Q79" s="10">
        <f>(H79/D79)*100</f>
        <v>94.117647058823522</v>
      </c>
      <c r="R79" s="10">
        <f>((J79+I79)/D79)*100</f>
        <v>21.568627450980394</v>
      </c>
      <c r="S79" s="11"/>
    </row>
    <row r="80" spans="1:19" s="83" customFormat="1" ht="12" x14ac:dyDescent="0.2">
      <c r="A80" s="63" t="s">
        <v>21</v>
      </c>
      <c r="B80" s="7">
        <f t="shared" ref="B80:B100" si="22">C80+D80</f>
        <v>49</v>
      </c>
      <c r="C80" s="9"/>
      <c r="D80" s="7">
        <f>E80+F80</f>
        <v>49</v>
      </c>
      <c r="E80" s="7">
        <f>G80+H80+M80</f>
        <v>49</v>
      </c>
      <c r="F80" s="9"/>
      <c r="G80" s="9"/>
      <c r="H80" s="7">
        <f t="shared" ref="H80:H99" si="23">SUM(I80:L80)</f>
        <v>49</v>
      </c>
      <c r="I80" s="9">
        <v>2</v>
      </c>
      <c r="J80" s="9">
        <v>15</v>
      </c>
      <c r="K80" s="9">
        <v>20</v>
      </c>
      <c r="L80" s="9">
        <v>12</v>
      </c>
      <c r="M80" s="7">
        <f t="shared" ref="M80:M99" si="24">SUM(N80:P80)</f>
        <v>0</v>
      </c>
      <c r="N80" s="9"/>
      <c r="O80" s="9"/>
      <c r="P80" s="9"/>
      <c r="Q80" s="10">
        <f t="shared" ref="Q80:Q100" si="25">(H80/D80)*100</f>
        <v>100</v>
      </c>
      <c r="R80" s="10">
        <f t="shared" ref="R80:R100" si="26">((J80+I80)/D80)*100</f>
        <v>34.693877551020407</v>
      </c>
      <c r="S80" s="50"/>
    </row>
    <row r="81" spans="1:19" ht="12" x14ac:dyDescent="0.2">
      <c r="A81" s="64" t="s">
        <v>40</v>
      </c>
      <c r="B81" s="7">
        <f t="shared" si="22"/>
        <v>79</v>
      </c>
      <c r="C81" s="12">
        <v>2</v>
      </c>
      <c r="D81" s="7">
        <f t="shared" ref="D81:D99" si="27">E81+F81</f>
        <v>77</v>
      </c>
      <c r="E81" s="7">
        <f t="shared" ref="E81:E99" si="28">G81+H81+M81</f>
        <v>77</v>
      </c>
      <c r="F81" s="12"/>
      <c r="G81" s="12"/>
      <c r="H81" s="7">
        <f t="shared" si="23"/>
        <v>54</v>
      </c>
      <c r="I81" s="12">
        <v>4</v>
      </c>
      <c r="J81" s="12">
        <v>10</v>
      </c>
      <c r="K81" s="12">
        <v>29</v>
      </c>
      <c r="L81" s="12">
        <v>11</v>
      </c>
      <c r="M81" s="7">
        <f t="shared" si="24"/>
        <v>23</v>
      </c>
      <c r="N81" s="12">
        <v>13</v>
      </c>
      <c r="O81" s="12">
        <v>8</v>
      </c>
      <c r="P81" s="12">
        <v>2</v>
      </c>
      <c r="Q81" s="10">
        <f t="shared" si="25"/>
        <v>70.129870129870127</v>
      </c>
      <c r="R81" s="10">
        <f t="shared" si="26"/>
        <v>18.181818181818183</v>
      </c>
      <c r="S81" s="11"/>
    </row>
    <row r="82" spans="1:19" ht="14.25" customHeight="1" x14ac:dyDescent="0.2">
      <c r="A82" s="64" t="s">
        <v>71</v>
      </c>
      <c r="B82" s="7">
        <f t="shared" si="22"/>
        <v>83</v>
      </c>
      <c r="C82" s="12"/>
      <c r="D82" s="7">
        <f t="shared" si="27"/>
        <v>83</v>
      </c>
      <c r="E82" s="7">
        <f t="shared" si="28"/>
        <v>81</v>
      </c>
      <c r="F82" s="12">
        <v>2</v>
      </c>
      <c r="G82" s="12"/>
      <c r="H82" s="7">
        <f t="shared" si="23"/>
        <v>81</v>
      </c>
      <c r="I82" s="12">
        <v>9</v>
      </c>
      <c r="J82" s="12">
        <v>14</v>
      </c>
      <c r="K82" s="12">
        <v>43</v>
      </c>
      <c r="L82" s="12">
        <v>15</v>
      </c>
      <c r="M82" s="7">
        <f t="shared" si="24"/>
        <v>0</v>
      </c>
      <c r="N82" s="12"/>
      <c r="O82" s="12"/>
      <c r="P82" s="12"/>
      <c r="Q82" s="10">
        <f t="shared" si="25"/>
        <v>97.590361445783131</v>
      </c>
      <c r="R82" s="10">
        <f t="shared" si="26"/>
        <v>27.710843373493976</v>
      </c>
      <c r="S82" s="11"/>
    </row>
    <row r="83" spans="1:19" ht="12" x14ac:dyDescent="0.2">
      <c r="A83" s="64" t="s">
        <v>22</v>
      </c>
      <c r="B83" s="7">
        <f t="shared" si="22"/>
        <v>86</v>
      </c>
      <c r="C83" s="12"/>
      <c r="D83" s="7">
        <f t="shared" si="27"/>
        <v>86</v>
      </c>
      <c r="E83" s="7">
        <f t="shared" si="28"/>
        <v>86</v>
      </c>
      <c r="F83" s="12"/>
      <c r="G83" s="12"/>
      <c r="H83" s="7">
        <f t="shared" si="23"/>
        <v>76</v>
      </c>
      <c r="I83" s="12">
        <v>3</v>
      </c>
      <c r="J83" s="12">
        <v>12</v>
      </c>
      <c r="K83" s="12">
        <v>31</v>
      </c>
      <c r="L83" s="12">
        <v>30</v>
      </c>
      <c r="M83" s="7">
        <f t="shared" si="24"/>
        <v>10</v>
      </c>
      <c r="N83" s="12">
        <v>6</v>
      </c>
      <c r="O83" s="12"/>
      <c r="P83" s="12">
        <v>4</v>
      </c>
      <c r="Q83" s="10">
        <f t="shared" si="25"/>
        <v>88.372093023255815</v>
      </c>
      <c r="R83" s="10">
        <f t="shared" si="26"/>
        <v>17.441860465116278</v>
      </c>
      <c r="S83" s="11"/>
    </row>
    <row r="84" spans="1:19" ht="12" x14ac:dyDescent="0.2">
      <c r="A84" s="64" t="s">
        <v>39</v>
      </c>
      <c r="B84" s="7">
        <f t="shared" si="22"/>
        <v>93</v>
      </c>
      <c r="C84" s="12">
        <v>1</v>
      </c>
      <c r="D84" s="7">
        <f t="shared" si="27"/>
        <v>92</v>
      </c>
      <c r="E84" s="7">
        <f t="shared" si="28"/>
        <v>92</v>
      </c>
      <c r="F84" s="12"/>
      <c r="G84" s="12"/>
      <c r="H84" s="7">
        <f t="shared" si="23"/>
        <v>83</v>
      </c>
      <c r="I84" s="12">
        <v>7</v>
      </c>
      <c r="J84" s="12">
        <v>24</v>
      </c>
      <c r="K84" s="12">
        <v>40</v>
      </c>
      <c r="L84" s="12">
        <v>12</v>
      </c>
      <c r="M84" s="7">
        <f t="shared" si="24"/>
        <v>9</v>
      </c>
      <c r="N84" s="12">
        <v>6</v>
      </c>
      <c r="O84" s="12">
        <v>2</v>
      </c>
      <c r="P84" s="12">
        <v>1</v>
      </c>
      <c r="Q84" s="10">
        <f t="shared" si="25"/>
        <v>90.217391304347828</v>
      </c>
      <c r="R84" s="10">
        <f t="shared" si="26"/>
        <v>33.695652173913047</v>
      </c>
      <c r="S84" s="11"/>
    </row>
    <row r="85" spans="1:19" ht="12" x14ac:dyDescent="0.2">
      <c r="A85" s="64" t="s">
        <v>23</v>
      </c>
      <c r="B85" s="7">
        <f t="shared" si="22"/>
        <v>71</v>
      </c>
      <c r="C85" s="12">
        <v>1</v>
      </c>
      <c r="D85" s="7">
        <f t="shared" si="27"/>
        <v>70</v>
      </c>
      <c r="E85" s="7">
        <f t="shared" si="28"/>
        <v>70</v>
      </c>
      <c r="F85" s="12"/>
      <c r="G85" s="12"/>
      <c r="H85" s="7">
        <f t="shared" si="23"/>
        <v>67</v>
      </c>
      <c r="I85" s="12">
        <v>2</v>
      </c>
      <c r="J85" s="12">
        <v>13</v>
      </c>
      <c r="K85" s="12">
        <v>29</v>
      </c>
      <c r="L85" s="12">
        <v>23</v>
      </c>
      <c r="M85" s="7">
        <f t="shared" si="24"/>
        <v>3</v>
      </c>
      <c r="N85" s="12"/>
      <c r="O85" s="12"/>
      <c r="P85" s="12">
        <v>3</v>
      </c>
      <c r="Q85" s="10">
        <f t="shared" si="25"/>
        <v>95.714285714285722</v>
      </c>
      <c r="R85" s="10">
        <f t="shared" si="26"/>
        <v>21.428571428571427</v>
      </c>
      <c r="S85" s="11"/>
    </row>
    <row r="86" spans="1:19" ht="12" x14ac:dyDescent="0.2">
      <c r="A86" s="64" t="s">
        <v>75</v>
      </c>
      <c r="B86" s="7">
        <f t="shared" si="22"/>
        <v>85</v>
      </c>
      <c r="C86" s="12">
        <v>1</v>
      </c>
      <c r="D86" s="7">
        <f t="shared" si="27"/>
        <v>84</v>
      </c>
      <c r="E86" s="7">
        <f t="shared" si="28"/>
        <v>84</v>
      </c>
      <c r="F86" s="12"/>
      <c r="G86" s="12"/>
      <c r="H86" s="7">
        <f t="shared" si="23"/>
        <v>79</v>
      </c>
      <c r="I86" s="12">
        <v>8</v>
      </c>
      <c r="J86" s="12">
        <v>17</v>
      </c>
      <c r="K86" s="12">
        <v>46</v>
      </c>
      <c r="L86" s="12">
        <v>8</v>
      </c>
      <c r="M86" s="7">
        <f t="shared" si="24"/>
        <v>5</v>
      </c>
      <c r="N86" s="12">
        <v>2</v>
      </c>
      <c r="O86" s="12"/>
      <c r="P86" s="12">
        <v>3</v>
      </c>
      <c r="Q86" s="10">
        <f>(H86/D86)*100</f>
        <v>94.047619047619051</v>
      </c>
      <c r="R86" s="10">
        <f>((J86+I86)/D86)*100</f>
        <v>29.761904761904763</v>
      </c>
      <c r="S86" s="11"/>
    </row>
    <row r="87" spans="1:19" ht="12" x14ac:dyDescent="0.2">
      <c r="A87" s="64" t="s">
        <v>24</v>
      </c>
      <c r="B87" s="7">
        <f t="shared" si="22"/>
        <v>43</v>
      </c>
      <c r="C87" s="12"/>
      <c r="D87" s="7">
        <f t="shared" si="27"/>
        <v>43</v>
      </c>
      <c r="E87" s="7">
        <f t="shared" si="28"/>
        <v>43</v>
      </c>
      <c r="F87" s="12"/>
      <c r="G87" s="12"/>
      <c r="H87" s="7">
        <f t="shared" si="23"/>
        <v>43</v>
      </c>
      <c r="I87" s="12">
        <v>9</v>
      </c>
      <c r="J87" s="12">
        <v>4</v>
      </c>
      <c r="K87" s="12">
        <v>9</v>
      </c>
      <c r="L87" s="12">
        <v>21</v>
      </c>
      <c r="M87" s="7">
        <f t="shared" si="24"/>
        <v>0</v>
      </c>
      <c r="N87" s="12"/>
      <c r="O87" s="12"/>
      <c r="P87" s="12"/>
      <c r="Q87" s="10">
        <f t="shared" si="25"/>
        <v>100</v>
      </c>
      <c r="R87" s="10">
        <f t="shared" si="26"/>
        <v>30.232558139534881</v>
      </c>
      <c r="S87" s="11"/>
    </row>
    <row r="88" spans="1:19" s="83" customFormat="1" ht="12" x14ac:dyDescent="0.2">
      <c r="A88" s="63" t="s">
        <v>25</v>
      </c>
      <c r="B88" s="7">
        <f t="shared" si="22"/>
        <v>258</v>
      </c>
      <c r="C88" s="9"/>
      <c r="D88" s="7">
        <f t="shared" si="27"/>
        <v>258</v>
      </c>
      <c r="E88" s="7">
        <f t="shared" si="28"/>
        <v>244</v>
      </c>
      <c r="F88" s="9">
        <v>14</v>
      </c>
      <c r="G88" s="9"/>
      <c r="H88" s="7">
        <f t="shared" si="23"/>
        <v>232</v>
      </c>
      <c r="I88" s="9">
        <v>39</v>
      </c>
      <c r="J88" s="9">
        <v>54</v>
      </c>
      <c r="K88" s="9">
        <v>115</v>
      </c>
      <c r="L88" s="9">
        <v>24</v>
      </c>
      <c r="M88" s="7">
        <f t="shared" si="24"/>
        <v>12</v>
      </c>
      <c r="N88" s="9">
        <v>10</v>
      </c>
      <c r="O88" s="9">
        <v>1</v>
      </c>
      <c r="P88" s="9">
        <v>1</v>
      </c>
      <c r="Q88" s="10">
        <f t="shared" si="25"/>
        <v>89.922480620155042</v>
      </c>
      <c r="R88" s="10">
        <f t="shared" si="26"/>
        <v>36.046511627906973</v>
      </c>
      <c r="S88" s="19"/>
    </row>
    <row r="89" spans="1:19" s="83" customFormat="1" ht="12" x14ac:dyDescent="0.2">
      <c r="A89" s="63" t="s">
        <v>70</v>
      </c>
      <c r="B89" s="7">
        <f t="shared" si="22"/>
        <v>234</v>
      </c>
      <c r="C89" s="9"/>
      <c r="D89" s="7">
        <f t="shared" si="27"/>
        <v>234</v>
      </c>
      <c r="E89" s="7">
        <f t="shared" si="28"/>
        <v>234</v>
      </c>
      <c r="F89" s="9"/>
      <c r="G89" s="9">
        <v>22</v>
      </c>
      <c r="H89" s="7">
        <f t="shared" si="23"/>
        <v>206</v>
      </c>
      <c r="I89" s="9">
        <v>8</v>
      </c>
      <c r="J89" s="9">
        <v>55</v>
      </c>
      <c r="K89" s="9">
        <v>73</v>
      </c>
      <c r="L89" s="9">
        <v>70</v>
      </c>
      <c r="M89" s="7">
        <f t="shared" si="24"/>
        <v>6</v>
      </c>
      <c r="N89" s="9">
        <v>6</v>
      </c>
      <c r="O89" s="9"/>
      <c r="P89" s="9"/>
      <c r="Q89" s="10">
        <f t="shared" si="25"/>
        <v>88.034188034188034</v>
      </c>
      <c r="R89" s="10">
        <f t="shared" si="26"/>
        <v>26.923076923076923</v>
      </c>
      <c r="S89" s="84"/>
    </row>
    <row r="90" spans="1:19" s="83" customFormat="1" ht="24" x14ac:dyDescent="0.2">
      <c r="A90" s="63" t="s">
        <v>76</v>
      </c>
      <c r="B90" s="7">
        <f t="shared" si="22"/>
        <v>85</v>
      </c>
      <c r="C90" s="9"/>
      <c r="D90" s="7">
        <f t="shared" ref="D90" si="29">E90+F90</f>
        <v>85</v>
      </c>
      <c r="E90" s="7">
        <f t="shared" ref="E90" si="30">G90+H90+M90</f>
        <v>85</v>
      </c>
      <c r="F90" s="9"/>
      <c r="G90" s="9"/>
      <c r="H90" s="7">
        <f t="shared" si="23"/>
        <v>85</v>
      </c>
      <c r="I90" s="9">
        <v>8</v>
      </c>
      <c r="J90" s="9">
        <v>26</v>
      </c>
      <c r="K90" s="9">
        <v>34</v>
      </c>
      <c r="L90" s="9">
        <v>17</v>
      </c>
      <c r="M90" s="7">
        <f t="shared" si="24"/>
        <v>0</v>
      </c>
      <c r="N90" s="9"/>
      <c r="O90" s="9"/>
      <c r="P90" s="9"/>
      <c r="Q90" s="10">
        <f t="shared" ref="Q90" si="31">(H90/D90)*100</f>
        <v>100</v>
      </c>
      <c r="R90" s="10">
        <f t="shared" ref="R90" si="32">((J90+I90)/D90)*100</f>
        <v>40</v>
      </c>
      <c r="S90" s="84"/>
    </row>
    <row r="91" spans="1:19" s="83" customFormat="1" ht="12" x14ac:dyDescent="0.2">
      <c r="A91" s="63" t="s">
        <v>26</v>
      </c>
      <c r="B91" s="7">
        <f t="shared" si="22"/>
        <v>106</v>
      </c>
      <c r="C91" s="9"/>
      <c r="D91" s="7">
        <f t="shared" si="27"/>
        <v>106</v>
      </c>
      <c r="E91" s="7">
        <f t="shared" si="28"/>
        <v>106</v>
      </c>
      <c r="F91" s="9"/>
      <c r="G91" s="9"/>
      <c r="H91" s="7">
        <f t="shared" si="23"/>
        <v>67</v>
      </c>
      <c r="I91" s="9">
        <v>5</v>
      </c>
      <c r="J91" s="9">
        <v>10</v>
      </c>
      <c r="K91" s="9">
        <v>47</v>
      </c>
      <c r="L91" s="9">
        <v>5</v>
      </c>
      <c r="M91" s="7">
        <f t="shared" si="24"/>
        <v>39</v>
      </c>
      <c r="N91" s="9">
        <v>20</v>
      </c>
      <c r="O91" s="9">
        <v>19</v>
      </c>
      <c r="P91" s="9"/>
      <c r="Q91" s="10">
        <f t="shared" si="25"/>
        <v>63.20754716981132</v>
      </c>
      <c r="R91" s="10">
        <f t="shared" si="26"/>
        <v>14.150943396226415</v>
      </c>
      <c r="S91" s="19"/>
    </row>
    <row r="92" spans="1:19" s="83" customFormat="1" ht="12" x14ac:dyDescent="0.2">
      <c r="A92" s="63" t="s">
        <v>27</v>
      </c>
      <c r="B92" s="7">
        <f t="shared" si="22"/>
        <v>52</v>
      </c>
      <c r="C92" s="9">
        <v>1</v>
      </c>
      <c r="D92" s="7">
        <f t="shared" si="27"/>
        <v>51</v>
      </c>
      <c r="E92" s="7">
        <f t="shared" si="28"/>
        <v>51</v>
      </c>
      <c r="F92" s="9"/>
      <c r="G92" s="9"/>
      <c r="H92" s="7">
        <f t="shared" si="23"/>
        <v>51</v>
      </c>
      <c r="I92" s="9">
        <v>10</v>
      </c>
      <c r="J92" s="9">
        <v>9</v>
      </c>
      <c r="K92" s="9">
        <v>15</v>
      </c>
      <c r="L92" s="9">
        <v>17</v>
      </c>
      <c r="M92" s="7">
        <f t="shared" si="24"/>
        <v>0</v>
      </c>
      <c r="N92" s="9"/>
      <c r="O92" s="9"/>
      <c r="P92" s="9"/>
      <c r="Q92" s="10">
        <f t="shared" si="25"/>
        <v>100</v>
      </c>
      <c r="R92" s="10">
        <f t="shared" si="26"/>
        <v>37.254901960784316</v>
      </c>
      <c r="S92" s="19"/>
    </row>
    <row r="93" spans="1:19" ht="24" x14ac:dyDescent="0.2">
      <c r="A93" s="64" t="s">
        <v>28</v>
      </c>
      <c r="B93" s="7">
        <f t="shared" si="22"/>
        <v>47</v>
      </c>
      <c r="C93" s="12"/>
      <c r="D93" s="7">
        <f t="shared" si="27"/>
        <v>47</v>
      </c>
      <c r="E93" s="7">
        <f t="shared" si="28"/>
        <v>47</v>
      </c>
      <c r="F93" s="12"/>
      <c r="G93" s="12"/>
      <c r="H93" s="7">
        <f t="shared" si="23"/>
        <v>37</v>
      </c>
      <c r="I93" s="12">
        <v>7</v>
      </c>
      <c r="J93" s="12">
        <v>9</v>
      </c>
      <c r="K93" s="12">
        <v>15</v>
      </c>
      <c r="L93" s="12">
        <v>6</v>
      </c>
      <c r="M93" s="7">
        <f t="shared" si="24"/>
        <v>10</v>
      </c>
      <c r="N93" s="12">
        <v>2</v>
      </c>
      <c r="O93" s="12">
        <v>3</v>
      </c>
      <c r="P93" s="12">
        <v>5</v>
      </c>
      <c r="Q93" s="10">
        <f t="shared" si="25"/>
        <v>78.723404255319153</v>
      </c>
      <c r="R93" s="10">
        <f t="shared" si="26"/>
        <v>34.042553191489361</v>
      </c>
      <c r="S93" s="51"/>
    </row>
    <row r="94" spans="1:19" ht="24" x14ac:dyDescent="0.2">
      <c r="A94" s="64" t="s">
        <v>77</v>
      </c>
      <c r="B94" s="7">
        <f t="shared" si="22"/>
        <v>24</v>
      </c>
      <c r="C94" s="12"/>
      <c r="D94" s="7">
        <f t="shared" si="27"/>
        <v>24</v>
      </c>
      <c r="E94" s="7">
        <f t="shared" si="28"/>
        <v>24</v>
      </c>
      <c r="F94" s="12"/>
      <c r="G94" s="12"/>
      <c r="H94" s="7">
        <f t="shared" si="23"/>
        <v>24</v>
      </c>
      <c r="I94" s="12">
        <v>1</v>
      </c>
      <c r="J94" s="12">
        <v>10</v>
      </c>
      <c r="K94" s="12">
        <v>10</v>
      </c>
      <c r="L94" s="12">
        <v>3</v>
      </c>
      <c r="M94" s="7">
        <f t="shared" si="24"/>
        <v>0</v>
      </c>
      <c r="N94" s="12"/>
      <c r="O94" s="12"/>
      <c r="P94" s="12"/>
      <c r="Q94" s="10">
        <f t="shared" si="25"/>
        <v>100</v>
      </c>
      <c r="R94" s="10">
        <f t="shared" si="26"/>
        <v>45.833333333333329</v>
      </c>
      <c r="S94" s="11"/>
    </row>
    <row r="95" spans="1:19" ht="12" x14ac:dyDescent="0.2">
      <c r="A95" s="64" t="s">
        <v>29</v>
      </c>
      <c r="B95" s="7">
        <f t="shared" si="22"/>
        <v>36</v>
      </c>
      <c r="C95" s="12"/>
      <c r="D95" s="7">
        <f t="shared" si="27"/>
        <v>36</v>
      </c>
      <c r="E95" s="7">
        <f t="shared" si="28"/>
        <v>36</v>
      </c>
      <c r="F95" s="12"/>
      <c r="G95" s="12">
        <v>7</v>
      </c>
      <c r="H95" s="7">
        <f t="shared" si="23"/>
        <v>28</v>
      </c>
      <c r="I95" s="12">
        <v>3</v>
      </c>
      <c r="J95" s="12">
        <v>9</v>
      </c>
      <c r="K95" s="12">
        <v>11</v>
      </c>
      <c r="L95" s="12">
        <v>5</v>
      </c>
      <c r="M95" s="7">
        <f t="shared" si="24"/>
        <v>1</v>
      </c>
      <c r="N95" s="12">
        <v>1</v>
      </c>
      <c r="O95" s="12"/>
      <c r="P95" s="12"/>
      <c r="Q95" s="10">
        <f t="shared" si="25"/>
        <v>77.777777777777786</v>
      </c>
      <c r="R95" s="10">
        <f t="shared" si="26"/>
        <v>33.333333333333329</v>
      </c>
      <c r="S95" s="11"/>
    </row>
    <row r="96" spans="1:19" ht="12" x14ac:dyDescent="0.2">
      <c r="A96" s="64" t="s">
        <v>30</v>
      </c>
      <c r="B96" s="7">
        <f t="shared" si="22"/>
        <v>78</v>
      </c>
      <c r="C96" s="12"/>
      <c r="D96" s="7">
        <f t="shared" si="27"/>
        <v>78</v>
      </c>
      <c r="E96" s="7">
        <f t="shared" si="28"/>
        <v>78</v>
      </c>
      <c r="F96" s="12"/>
      <c r="G96" s="12"/>
      <c r="H96" s="7">
        <f t="shared" si="23"/>
        <v>63</v>
      </c>
      <c r="I96" s="12">
        <v>4</v>
      </c>
      <c r="J96" s="12">
        <v>18</v>
      </c>
      <c r="K96" s="12">
        <v>33</v>
      </c>
      <c r="L96" s="12">
        <v>8</v>
      </c>
      <c r="M96" s="7">
        <f t="shared" si="24"/>
        <v>15</v>
      </c>
      <c r="N96" s="12">
        <v>14</v>
      </c>
      <c r="O96" s="12"/>
      <c r="P96" s="12">
        <v>1</v>
      </c>
      <c r="Q96" s="10">
        <f t="shared" si="25"/>
        <v>80.769230769230774</v>
      </c>
      <c r="R96" s="10">
        <f t="shared" si="26"/>
        <v>28.205128205128204</v>
      </c>
      <c r="S96" s="11"/>
    </row>
    <row r="97" spans="1:19" ht="12" x14ac:dyDescent="0.2">
      <c r="A97" s="64" t="s">
        <v>31</v>
      </c>
      <c r="B97" s="7">
        <f t="shared" si="22"/>
        <v>38</v>
      </c>
      <c r="C97" s="12"/>
      <c r="D97" s="7">
        <f t="shared" si="27"/>
        <v>38</v>
      </c>
      <c r="E97" s="7">
        <f t="shared" si="28"/>
        <v>38</v>
      </c>
      <c r="F97" s="12"/>
      <c r="G97" s="12"/>
      <c r="H97" s="7">
        <f t="shared" si="23"/>
        <v>38</v>
      </c>
      <c r="I97" s="12">
        <v>3</v>
      </c>
      <c r="J97" s="12">
        <v>10</v>
      </c>
      <c r="K97" s="12">
        <v>13</v>
      </c>
      <c r="L97" s="12">
        <v>12</v>
      </c>
      <c r="M97" s="7">
        <f t="shared" si="24"/>
        <v>0</v>
      </c>
      <c r="N97" s="12"/>
      <c r="O97" s="12"/>
      <c r="P97" s="12"/>
      <c r="Q97" s="10">
        <f t="shared" si="25"/>
        <v>100</v>
      </c>
      <c r="R97" s="10">
        <f t="shared" si="26"/>
        <v>34.210526315789473</v>
      </c>
      <c r="S97" s="11"/>
    </row>
    <row r="98" spans="1:19" s="83" customFormat="1" ht="12" x14ac:dyDescent="0.2">
      <c r="A98" s="63" t="s">
        <v>78</v>
      </c>
      <c r="B98" s="7">
        <f t="shared" si="22"/>
        <v>160</v>
      </c>
      <c r="C98" s="9">
        <v>2</v>
      </c>
      <c r="D98" s="7">
        <f t="shared" si="27"/>
        <v>158</v>
      </c>
      <c r="E98" s="7">
        <f t="shared" si="28"/>
        <v>153</v>
      </c>
      <c r="F98" s="9">
        <v>5</v>
      </c>
      <c r="G98" s="9"/>
      <c r="H98" s="7">
        <f t="shared" si="23"/>
        <v>121</v>
      </c>
      <c r="I98" s="9">
        <v>17</v>
      </c>
      <c r="J98" s="9">
        <v>40</v>
      </c>
      <c r="K98" s="9">
        <v>50</v>
      </c>
      <c r="L98" s="9">
        <v>14</v>
      </c>
      <c r="M98" s="7">
        <f t="shared" si="24"/>
        <v>32</v>
      </c>
      <c r="N98" s="9">
        <v>18</v>
      </c>
      <c r="O98" s="9">
        <v>7</v>
      </c>
      <c r="P98" s="9">
        <v>7</v>
      </c>
      <c r="Q98" s="10">
        <f t="shared" si="25"/>
        <v>76.582278481012651</v>
      </c>
      <c r="R98" s="10">
        <f t="shared" si="26"/>
        <v>36.075949367088604</v>
      </c>
      <c r="S98" s="19"/>
    </row>
    <row r="99" spans="1:19" ht="12" x14ac:dyDescent="0.2">
      <c r="A99" s="64" t="s">
        <v>79</v>
      </c>
      <c r="B99" s="7">
        <f t="shared" si="22"/>
        <v>7</v>
      </c>
      <c r="C99" s="12"/>
      <c r="D99" s="7">
        <f t="shared" si="27"/>
        <v>7</v>
      </c>
      <c r="E99" s="7">
        <f t="shared" si="28"/>
        <v>7</v>
      </c>
      <c r="F99" s="12"/>
      <c r="G99" s="12"/>
      <c r="H99" s="7">
        <f t="shared" si="23"/>
        <v>6</v>
      </c>
      <c r="I99" s="12">
        <v>1</v>
      </c>
      <c r="J99" s="12">
        <v>4</v>
      </c>
      <c r="K99" s="12">
        <v>1</v>
      </c>
      <c r="L99" s="12"/>
      <c r="M99" s="7">
        <f t="shared" si="24"/>
        <v>1</v>
      </c>
      <c r="N99" s="12">
        <v>1</v>
      </c>
      <c r="O99" s="12"/>
      <c r="P99" s="12"/>
      <c r="Q99" s="10">
        <f t="shared" si="25"/>
        <v>85.714285714285708</v>
      </c>
      <c r="R99" s="10">
        <f t="shared" si="26"/>
        <v>71.428571428571431</v>
      </c>
      <c r="S99" s="11"/>
    </row>
    <row r="100" spans="1:19" x14ac:dyDescent="0.2">
      <c r="A100" s="14" t="s">
        <v>32</v>
      </c>
      <c r="B100" s="15">
        <f t="shared" si="22"/>
        <v>1765</v>
      </c>
      <c r="C100" s="16">
        <f>SUM(C79:C99)</f>
        <v>8</v>
      </c>
      <c r="D100" s="16">
        <f>E100+F100</f>
        <v>1757</v>
      </c>
      <c r="E100" s="16">
        <f>G100+H100+M100</f>
        <v>1736</v>
      </c>
      <c r="F100" s="16">
        <f>SUM(F79:F99)</f>
        <v>21</v>
      </c>
      <c r="G100" s="16">
        <f>SUM(G79:G99)</f>
        <v>29</v>
      </c>
      <c r="H100" s="16">
        <f>I100+J100+K100+L100</f>
        <v>1538</v>
      </c>
      <c r="I100" s="16">
        <f>SUM(I79:I99)</f>
        <v>154</v>
      </c>
      <c r="J100" s="16">
        <f>SUM(J79:J99)</f>
        <v>370</v>
      </c>
      <c r="K100" s="16">
        <f>SUM(K79:K99)</f>
        <v>687</v>
      </c>
      <c r="L100" s="16">
        <f>SUM(L79:L99)</f>
        <v>327</v>
      </c>
      <c r="M100" s="16">
        <f>N100+O100+P100</f>
        <v>169</v>
      </c>
      <c r="N100" s="16">
        <f>SUM(N79:N99)</f>
        <v>99</v>
      </c>
      <c r="O100" s="16">
        <f>SUM(O79:O99)</f>
        <v>40</v>
      </c>
      <c r="P100" s="16">
        <f>SUM(P79:P99)</f>
        <v>30</v>
      </c>
      <c r="Q100" s="17">
        <f t="shared" si="25"/>
        <v>87.535571997723395</v>
      </c>
      <c r="R100" s="17">
        <f t="shared" si="26"/>
        <v>29.823562891291978</v>
      </c>
      <c r="S100" s="13"/>
    </row>
    <row r="101" spans="1:19" x14ac:dyDescent="0.2">
      <c r="A101" s="18" t="s">
        <v>33</v>
      </c>
      <c r="B101" s="19"/>
      <c r="C101" s="19"/>
      <c r="D101" s="20">
        <f>(D100/B100)*100</f>
        <v>99.546742209631731</v>
      </c>
      <c r="E101" s="20">
        <f>(E100/D100)*100</f>
        <v>98.804780876494021</v>
      </c>
      <c r="F101" s="20">
        <f>(F100/D100)*100</f>
        <v>1.1952191235059761</v>
      </c>
      <c r="G101" s="20">
        <f>(G100/D100)*100</f>
        <v>1.6505406943653957</v>
      </c>
      <c r="H101" s="20">
        <f>(H100/D100)*100</f>
        <v>87.535571997723395</v>
      </c>
      <c r="I101" s="20">
        <f>(I100/D100)*100</f>
        <v>8.7649402390438258</v>
      </c>
      <c r="J101" s="20">
        <f>(J100/D100)*100</f>
        <v>21.05862265224815</v>
      </c>
      <c r="K101" s="20">
        <f>(K100/D100)*100</f>
        <v>39.100739897552643</v>
      </c>
      <c r="L101" s="20">
        <f>(L100/D100)*100</f>
        <v>18.61126920887877</v>
      </c>
      <c r="M101" s="20">
        <f>(M100/D100)*100</f>
        <v>9.6186681844052373</v>
      </c>
      <c r="N101" s="20">
        <f>(N100/D100)*100</f>
        <v>5.6346044393853152</v>
      </c>
      <c r="O101" s="20">
        <f>(O100/D100)*100</f>
        <v>2.2766078542970973</v>
      </c>
      <c r="P101" s="20">
        <f>(P100/D100)*100</f>
        <v>1.707455890722823</v>
      </c>
      <c r="Q101" s="21"/>
      <c r="R101" s="21"/>
      <c r="S101" s="11"/>
    </row>
    <row r="102" spans="1:19" x14ac:dyDescent="0.2">
      <c r="A102" s="121"/>
      <c r="B102" s="66"/>
      <c r="C102" s="66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67"/>
      <c r="R102" s="67"/>
      <c r="S102" s="68"/>
    </row>
    <row r="103" spans="1:19" x14ac:dyDescent="0.2">
      <c r="A103" s="91" t="s">
        <v>80</v>
      </c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</row>
    <row r="104" spans="1:1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x14ac:dyDescent="0.2">
      <c r="A106" s="89" t="s">
        <v>0</v>
      </c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</row>
    <row r="107" spans="1:19" x14ac:dyDescent="0.2">
      <c r="A107" s="89" t="s">
        <v>55</v>
      </c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</row>
    <row r="108" spans="1:19" x14ac:dyDescent="0.2">
      <c r="A108" s="90" t="s">
        <v>90</v>
      </c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</row>
    <row r="109" spans="1:19" x14ac:dyDescent="0.2">
      <c r="A109" s="1"/>
      <c r="B109" s="1"/>
      <c r="C109" s="2"/>
      <c r="D109" s="2"/>
      <c r="E109" s="91" t="s">
        <v>60</v>
      </c>
      <c r="F109" s="91"/>
      <c r="G109" s="91"/>
      <c r="H109" s="91"/>
      <c r="I109" s="91"/>
      <c r="J109" s="91"/>
      <c r="K109" s="91"/>
      <c r="L109" s="91"/>
      <c r="M109" s="91"/>
      <c r="N109" s="1"/>
      <c r="O109" s="1"/>
      <c r="P109" s="1"/>
      <c r="Q109" s="1"/>
      <c r="R109" s="1"/>
      <c r="S109" s="1"/>
    </row>
    <row r="110" spans="1:19" x14ac:dyDescent="0.2">
      <c r="A110" s="1"/>
      <c r="B110" s="1"/>
      <c r="C110" s="92" t="s">
        <v>36</v>
      </c>
      <c r="D110" s="92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92" t="s">
        <v>81</v>
      </c>
      <c r="P110" s="91"/>
      <c r="Q110" s="91"/>
      <c r="R110" s="91"/>
      <c r="S110" s="91"/>
    </row>
    <row r="111" spans="1:19" x14ac:dyDescent="0.2">
      <c r="A111" s="93" t="s">
        <v>3</v>
      </c>
      <c r="B111" s="93" t="s">
        <v>4</v>
      </c>
      <c r="C111" s="93" t="s">
        <v>82</v>
      </c>
      <c r="D111" s="93" t="s">
        <v>5</v>
      </c>
      <c r="E111" s="93" t="s">
        <v>6</v>
      </c>
      <c r="F111" s="95" t="s">
        <v>7</v>
      </c>
      <c r="G111" s="96" t="s">
        <v>93</v>
      </c>
      <c r="H111" s="93" t="s">
        <v>8</v>
      </c>
      <c r="I111" s="93"/>
      <c r="J111" s="93"/>
      <c r="K111" s="93"/>
      <c r="L111" s="93"/>
      <c r="M111" s="98" t="s">
        <v>9</v>
      </c>
      <c r="N111" s="99"/>
      <c r="O111" s="99"/>
      <c r="P111" s="100"/>
      <c r="Q111" s="93" t="s">
        <v>10</v>
      </c>
      <c r="R111" s="93" t="s">
        <v>11</v>
      </c>
      <c r="S111" s="102" t="s">
        <v>12</v>
      </c>
    </row>
    <row r="112" spans="1:19" ht="77.25" x14ac:dyDescent="0.2">
      <c r="A112" s="93"/>
      <c r="B112" s="94"/>
      <c r="C112" s="93"/>
      <c r="D112" s="93"/>
      <c r="E112" s="93"/>
      <c r="F112" s="95"/>
      <c r="G112" s="97"/>
      <c r="H112" s="76" t="s">
        <v>98</v>
      </c>
      <c r="I112" s="76" t="s">
        <v>96</v>
      </c>
      <c r="J112" s="76" t="s">
        <v>14</v>
      </c>
      <c r="K112" s="76" t="s">
        <v>97</v>
      </c>
      <c r="L112" s="76" t="s">
        <v>15</v>
      </c>
      <c r="M112" s="73" t="s">
        <v>16</v>
      </c>
      <c r="N112" s="73" t="s">
        <v>17</v>
      </c>
      <c r="O112" s="73" t="s">
        <v>18</v>
      </c>
      <c r="P112" s="73" t="s">
        <v>19</v>
      </c>
      <c r="Q112" s="101"/>
      <c r="R112" s="94"/>
      <c r="S112" s="102"/>
    </row>
    <row r="113" spans="1:19" x14ac:dyDescent="0.2">
      <c r="A113" s="4">
        <v>1</v>
      </c>
      <c r="B113" s="5">
        <v>2</v>
      </c>
      <c r="C113" s="4">
        <v>3</v>
      </c>
      <c r="D113" s="4">
        <v>4</v>
      </c>
      <c r="E113" s="4">
        <v>5</v>
      </c>
      <c r="F113" s="4">
        <v>6</v>
      </c>
      <c r="G113" s="4">
        <v>7</v>
      </c>
      <c r="H113" s="4">
        <v>8</v>
      </c>
      <c r="I113" s="4">
        <v>9</v>
      </c>
      <c r="J113" s="4">
        <v>10</v>
      </c>
      <c r="K113" s="4">
        <v>11</v>
      </c>
      <c r="L113" s="4">
        <v>12</v>
      </c>
      <c r="M113" s="4">
        <v>13</v>
      </c>
      <c r="N113" s="4">
        <v>14</v>
      </c>
      <c r="O113" s="4">
        <v>15</v>
      </c>
      <c r="P113" s="4">
        <v>16</v>
      </c>
      <c r="Q113" s="4">
        <v>17</v>
      </c>
      <c r="R113" s="5">
        <v>18</v>
      </c>
      <c r="S113" s="6">
        <v>19</v>
      </c>
    </row>
    <row r="114" spans="1:19" ht="12" x14ac:dyDescent="0.2">
      <c r="A114" s="63" t="s">
        <v>20</v>
      </c>
      <c r="B114" s="7">
        <f>C114+D114</f>
        <v>67</v>
      </c>
      <c r="C114" s="8">
        <v>1</v>
      </c>
      <c r="D114" s="7">
        <f>E114+F114</f>
        <v>66</v>
      </c>
      <c r="E114" s="7">
        <f>G114+H114+M114</f>
        <v>66</v>
      </c>
      <c r="F114" s="9"/>
      <c r="G114" s="9"/>
      <c r="H114" s="7">
        <f>SUM(I114:L114)</f>
        <v>66</v>
      </c>
      <c r="I114" s="9">
        <v>14</v>
      </c>
      <c r="J114" s="9">
        <v>13</v>
      </c>
      <c r="K114" s="9">
        <v>12</v>
      </c>
      <c r="L114" s="9">
        <v>27</v>
      </c>
      <c r="M114" s="7">
        <f>N114+O114+P114</f>
        <v>0</v>
      </c>
      <c r="N114" s="9"/>
      <c r="O114" s="9"/>
      <c r="P114" s="9"/>
      <c r="Q114" s="10">
        <f t="shared" ref="Q114:Q135" si="33">(H114/D114)*100</f>
        <v>100</v>
      </c>
      <c r="R114" s="10">
        <f t="shared" ref="R114:R135" si="34">((J114+I114)/D114)*100</f>
        <v>40.909090909090914</v>
      </c>
      <c r="S114" s="11"/>
    </row>
    <row r="115" spans="1:19" s="83" customFormat="1" ht="12" x14ac:dyDescent="0.2">
      <c r="A115" s="63" t="s">
        <v>21</v>
      </c>
      <c r="B115" s="7">
        <f t="shared" ref="B115:B135" si="35">C115+D115</f>
        <v>53</v>
      </c>
      <c r="C115" s="9"/>
      <c r="D115" s="7">
        <f t="shared" ref="D115:D134" si="36">E115+F115</f>
        <v>53</v>
      </c>
      <c r="E115" s="7">
        <f t="shared" ref="E115:E134" si="37">G115+H115+M115</f>
        <v>53</v>
      </c>
      <c r="F115" s="9"/>
      <c r="G115" s="9"/>
      <c r="H115" s="7">
        <f>SUM(I115:L115)</f>
        <v>53</v>
      </c>
      <c r="I115" s="9">
        <v>9</v>
      </c>
      <c r="J115" s="9">
        <v>8</v>
      </c>
      <c r="K115" s="9">
        <v>30</v>
      </c>
      <c r="L115" s="9">
        <v>6</v>
      </c>
      <c r="M115" s="7">
        <f t="shared" ref="M115:M135" si="38">N115+O115+P115</f>
        <v>0</v>
      </c>
      <c r="N115" s="9"/>
      <c r="O115" s="9"/>
      <c r="P115" s="9"/>
      <c r="Q115" s="10">
        <f t="shared" si="33"/>
        <v>100</v>
      </c>
      <c r="R115" s="10">
        <f t="shared" si="34"/>
        <v>32.075471698113205</v>
      </c>
      <c r="S115" s="19"/>
    </row>
    <row r="116" spans="1:19" ht="12" x14ac:dyDescent="0.2">
      <c r="A116" s="64" t="s">
        <v>40</v>
      </c>
      <c r="B116" s="7">
        <f t="shared" si="35"/>
        <v>62</v>
      </c>
      <c r="C116" s="12"/>
      <c r="D116" s="7">
        <f t="shared" si="36"/>
        <v>62</v>
      </c>
      <c r="E116" s="7">
        <f t="shared" si="37"/>
        <v>62</v>
      </c>
      <c r="F116" s="12"/>
      <c r="G116" s="12"/>
      <c r="H116" s="7">
        <f t="shared" ref="H116:H134" si="39">SUM(I116:L116)</f>
        <v>41</v>
      </c>
      <c r="I116" s="12">
        <v>6</v>
      </c>
      <c r="J116" s="12">
        <v>15</v>
      </c>
      <c r="K116" s="12">
        <v>19</v>
      </c>
      <c r="L116" s="12">
        <v>1</v>
      </c>
      <c r="M116" s="7">
        <f t="shared" si="38"/>
        <v>21</v>
      </c>
      <c r="N116" s="12">
        <v>10</v>
      </c>
      <c r="O116" s="12">
        <v>4</v>
      </c>
      <c r="P116" s="12">
        <v>7</v>
      </c>
      <c r="Q116" s="10">
        <f t="shared" si="33"/>
        <v>66.129032258064512</v>
      </c>
      <c r="R116" s="10">
        <f t="shared" si="34"/>
        <v>33.87096774193548</v>
      </c>
      <c r="S116" s="11"/>
    </row>
    <row r="117" spans="1:19" ht="13.5" customHeight="1" x14ac:dyDescent="0.2">
      <c r="A117" s="64" t="s">
        <v>71</v>
      </c>
      <c r="B117" s="7">
        <f t="shared" si="35"/>
        <v>84</v>
      </c>
      <c r="C117" s="12"/>
      <c r="D117" s="7">
        <f t="shared" si="36"/>
        <v>84</v>
      </c>
      <c r="E117" s="7">
        <f t="shared" si="37"/>
        <v>83</v>
      </c>
      <c r="F117" s="12">
        <v>1</v>
      </c>
      <c r="G117" s="12"/>
      <c r="H117" s="7">
        <f t="shared" si="39"/>
        <v>83</v>
      </c>
      <c r="I117" s="12">
        <v>11</v>
      </c>
      <c r="J117" s="12">
        <v>9</v>
      </c>
      <c r="K117" s="12">
        <v>52</v>
      </c>
      <c r="L117" s="12">
        <v>11</v>
      </c>
      <c r="M117" s="7">
        <f t="shared" si="38"/>
        <v>0</v>
      </c>
      <c r="N117" s="12"/>
      <c r="O117" s="12"/>
      <c r="P117" s="12"/>
      <c r="Q117" s="10">
        <f t="shared" si="33"/>
        <v>98.80952380952381</v>
      </c>
      <c r="R117" s="10">
        <f t="shared" si="34"/>
        <v>23.809523809523807</v>
      </c>
      <c r="S117" s="11"/>
    </row>
    <row r="118" spans="1:19" ht="12" x14ac:dyDescent="0.2">
      <c r="A118" s="64" t="s">
        <v>22</v>
      </c>
      <c r="B118" s="7">
        <f t="shared" si="35"/>
        <v>63</v>
      </c>
      <c r="C118" s="12"/>
      <c r="D118" s="7">
        <f t="shared" si="36"/>
        <v>63</v>
      </c>
      <c r="E118" s="7">
        <f t="shared" si="37"/>
        <v>63</v>
      </c>
      <c r="F118" s="12"/>
      <c r="G118" s="12"/>
      <c r="H118" s="7">
        <f t="shared" si="39"/>
        <v>59</v>
      </c>
      <c r="I118" s="12">
        <v>1</v>
      </c>
      <c r="J118" s="12">
        <v>14</v>
      </c>
      <c r="K118" s="12">
        <v>30</v>
      </c>
      <c r="L118" s="12">
        <v>14</v>
      </c>
      <c r="M118" s="7">
        <f t="shared" si="38"/>
        <v>4</v>
      </c>
      <c r="N118" s="12">
        <v>1</v>
      </c>
      <c r="O118" s="12">
        <v>1</v>
      </c>
      <c r="P118" s="12">
        <v>2</v>
      </c>
      <c r="Q118" s="10">
        <f t="shared" si="33"/>
        <v>93.650793650793645</v>
      </c>
      <c r="R118" s="10">
        <f t="shared" si="34"/>
        <v>23.809523809523807</v>
      </c>
      <c r="S118" s="11"/>
    </row>
    <row r="119" spans="1:19" ht="12" x14ac:dyDescent="0.2">
      <c r="A119" s="64" t="s">
        <v>39</v>
      </c>
      <c r="B119" s="7">
        <f t="shared" si="35"/>
        <v>62</v>
      </c>
      <c r="C119" s="12"/>
      <c r="D119" s="7">
        <f t="shared" si="36"/>
        <v>62</v>
      </c>
      <c r="E119" s="7">
        <f t="shared" si="37"/>
        <v>62</v>
      </c>
      <c r="F119" s="12"/>
      <c r="G119" s="12"/>
      <c r="H119" s="7">
        <f t="shared" si="39"/>
        <v>51</v>
      </c>
      <c r="I119" s="12">
        <v>3</v>
      </c>
      <c r="J119" s="12">
        <v>17</v>
      </c>
      <c r="K119" s="12">
        <v>26</v>
      </c>
      <c r="L119" s="12">
        <v>5</v>
      </c>
      <c r="M119" s="7">
        <f t="shared" si="38"/>
        <v>11</v>
      </c>
      <c r="N119" s="12">
        <v>10</v>
      </c>
      <c r="O119" s="12"/>
      <c r="P119" s="12">
        <v>1</v>
      </c>
      <c r="Q119" s="10">
        <f t="shared" si="33"/>
        <v>82.258064516129039</v>
      </c>
      <c r="R119" s="10">
        <f t="shared" si="34"/>
        <v>32.258064516129032</v>
      </c>
      <c r="S119" s="11"/>
    </row>
    <row r="120" spans="1:19" ht="12" x14ac:dyDescent="0.2">
      <c r="A120" s="64" t="s">
        <v>23</v>
      </c>
      <c r="B120" s="7">
        <f t="shared" si="35"/>
        <v>79</v>
      </c>
      <c r="C120" s="12"/>
      <c r="D120" s="7">
        <f t="shared" si="36"/>
        <v>79</v>
      </c>
      <c r="E120" s="7">
        <f t="shared" si="37"/>
        <v>79</v>
      </c>
      <c r="F120" s="12"/>
      <c r="G120" s="12"/>
      <c r="H120" s="7">
        <f t="shared" si="39"/>
        <v>76</v>
      </c>
      <c r="I120" s="12">
        <v>6</v>
      </c>
      <c r="J120" s="12">
        <v>9</v>
      </c>
      <c r="K120" s="12">
        <v>33</v>
      </c>
      <c r="L120" s="12">
        <v>28</v>
      </c>
      <c r="M120" s="7">
        <f t="shared" si="38"/>
        <v>3</v>
      </c>
      <c r="N120" s="12">
        <v>1</v>
      </c>
      <c r="O120" s="12"/>
      <c r="P120" s="12">
        <v>2</v>
      </c>
      <c r="Q120" s="10">
        <f t="shared" si="33"/>
        <v>96.202531645569621</v>
      </c>
      <c r="R120" s="10">
        <f t="shared" si="34"/>
        <v>18.9873417721519</v>
      </c>
      <c r="S120" s="11"/>
    </row>
    <row r="121" spans="1:19" ht="12" x14ac:dyDescent="0.2">
      <c r="A121" s="64" t="s">
        <v>75</v>
      </c>
      <c r="B121" s="7">
        <f t="shared" si="35"/>
        <v>69</v>
      </c>
      <c r="C121" s="12"/>
      <c r="D121" s="7">
        <f t="shared" si="36"/>
        <v>69</v>
      </c>
      <c r="E121" s="7">
        <f t="shared" si="37"/>
        <v>69</v>
      </c>
      <c r="F121" s="12"/>
      <c r="G121" s="12"/>
      <c r="H121" s="7">
        <f t="shared" si="39"/>
        <v>66</v>
      </c>
      <c r="I121" s="12">
        <v>14</v>
      </c>
      <c r="J121" s="12">
        <v>16</v>
      </c>
      <c r="K121" s="12">
        <v>23</v>
      </c>
      <c r="L121" s="12">
        <v>13</v>
      </c>
      <c r="M121" s="7">
        <f t="shared" si="38"/>
        <v>3</v>
      </c>
      <c r="N121" s="12">
        <v>2</v>
      </c>
      <c r="O121" s="12"/>
      <c r="P121" s="12">
        <v>1</v>
      </c>
      <c r="Q121" s="10">
        <f>(H121/D121)*100</f>
        <v>95.652173913043484</v>
      </c>
      <c r="R121" s="10">
        <f>((J121+I121)/D121)*100</f>
        <v>43.478260869565219</v>
      </c>
      <c r="S121" s="11"/>
    </row>
    <row r="122" spans="1:19" ht="12" x14ac:dyDescent="0.2">
      <c r="A122" s="64" t="s">
        <v>24</v>
      </c>
      <c r="B122" s="7">
        <f t="shared" si="35"/>
        <v>29</v>
      </c>
      <c r="C122" s="12">
        <v>2</v>
      </c>
      <c r="D122" s="7">
        <f t="shared" si="36"/>
        <v>27</v>
      </c>
      <c r="E122" s="7">
        <f t="shared" si="37"/>
        <v>27</v>
      </c>
      <c r="F122" s="12"/>
      <c r="G122" s="12"/>
      <c r="H122" s="7">
        <f t="shared" si="39"/>
        <v>27</v>
      </c>
      <c r="I122" s="12">
        <v>4</v>
      </c>
      <c r="J122" s="12">
        <v>7</v>
      </c>
      <c r="K122" s="12">
        <v>3</v>
      </c>
      <c r="L122" s="12">
        <v>13</v>
      </c>
      <c r="M122" s="7">
        <f t="shared" si="38"/>
        <v>0</v>
      </c>
      <c r="N122" s="12"/>
      <c r="O122" s="12"/>
      <c r="P122" s="12"/>
      <c r="Q122" s="10">
        <f t="shared" si="33"/>
        <v>100</v>
      </c>
      <c r="R122" s="10">
        <f t="shared" si="34"/>
        <v>40.74074074074074</v>
      </c>
      <c r="S122" s="11"/>
    </row>
    <row r="123" spans="1:19" s="83" customFormat="1" ht="12" x14ac:dyDescent="0.2">
      <c r="A123" s="63" t="s">
        <v>25</v>
      </c>
      <c r="B123" s="7">
        <f t="shared" si="35"/>
        <v>264</v>
      </c>
      <c r="C123" s="9"/>
      <c r="D123" s="7">
        <f t="shared" si="36"/>
        <v>264</v>
      </c>
      <c r="E123" s="7">
        <f t="shared" si="37"/>
        <v>240</v>
      </c>
      <c r="F123" s="9">
        <v>24</v>
      </c>
      <c r="G123" s="9"/>
      <c r="H123" s="7">
        <f t="shared" si="39"/>
        <v>236</v>
      </c>
      <c r="I123" s="9">
        <v>29</v>
      </c>
      <c r="J123" s="9">
        <v>56</v>
      </c>
      <c r="K123" s="9">
        <v>125</v>
      </c>
      <c r="L123" s="9">
        <v>26</v>
      </c>
      <c r="M123" s="7">
        <f t="shared" si="38"/>
        <v>4</v>
      </c>
      <c r="N123" s="9">
        <v>4</v>
      </c>
      <c r="O123" s="9"/>
      <c r="P123" s="9"/>
      <c r="Q123" s="10">
        <f t="shared" si="33"/>
        <v>89.393939393939391</v>
      </c>
      <c r="R123" s="10">
        <f t="shared" si="34"/>
        <v>32.196969696969695</v>
      </c>
      <c r="S123" s="19"/>
    </row>
    <row r="124" spans="1:19" s="83" customFormat="1" ht="12" x14ac:dyDescent="0.2">
      <c r="A124" s="63" t="s">
        <v>70</v>
      </c>
      <c r="B124" s="7">
        <f>C124+D124</f>
        <v>137</v>
      </c>
      <c r="C124" s="9"/>
      <c r="D124" s="7">
        <f t="shared" si="36"/>
        <v>137</v>
      </c>
      <c r="E124" s="7">
        <f t="shared" si="37"/>
        <v>137</v>
      </c>
      <c r="F124" s="9"/>
      <c r="G124" s="9">
        <v>29</v>
      </c>
      <c r="H124" s="7">
        <f t="shared" si="39"/>
        <v>92</v>
      </c>
      <c r="I124" s="9">
        <v>5</v>
      </c>
      <c r="J124" s="9">
        <v>20</v>
      </c>
      <c r="K124" s="9">
        <v>25</v>
      </c>
      <c r="L124" s="9">
        <v>42</v>
      </c>
      <c r="M124" s="7">
        <f t="shared" si="38"/>
        <v>16</v>
      </c>
      <c r="N124" s="9">
        <v>14</v>
      </c>
      <c r="O124" s="9">
        <v>2</v>
      </c>
      <c r="P124" s="9"/>
      <c r="Q124" s="10">
        <f t="shared" si="33"/>
        <v>67.153284671532845</v>
      </c>
      <c r="R124" s="10">
        <f t="shared" si="34"/>
        <v>18.248175182481752</v>
      </c>
      <c r="S124" s="84"/>
    </row>
    <row r="125" spans="1:19" s="83" customFormat="1" ht="24" x14ac:dyDescent="0.2">
      <c r="A125" s="63" t="s">
        <v>76</v>
      </c>
      <c r="B125" s="7">
        <f>C125+D125</f>
        <v>82</v>
      </c>
      <c r="C125" s="9"/>
      <c r="D125" s="7">
        <f t="shared" ref="D125" si="40">E125+F125</f>
        <v>82</v>
      </c>
      <c r="E125" s="7">
        <f t="shared" ref="E125" si="41">G125+H125+M125</f>
        <v>82</v>
      </c>
      <c r="F125" s="9"/>
      <c r="G125" s="9"/>
      <c r="H125" s="7">
        <f t="shared" si="39"/>
        <v>82</v>
      </c>
      <c r="I125" s="9">
        <v>15</v>
      </c>
      <c r="J125" s="9">
        <v>23</v>
      </c>
      <c r="K125" s="9">
        <v>38</v>
      </c>
      <c r="L125" s="9">
        <v>6</v>
      </c>
      <c r="M125" s="7">
        <f t="shared" si="38"/>
        <v>0</v>
      </c>
      <c r="N125" s="9"/>
      <c r="O125" s="9"/>
      <c r="P125" s="9"/>
      <c r="Q125" s="10">
        <f t="shared" ref="Q125" si="42">(H125/D125)*100</f>
        <v>100</v>
      </c>
      <c r="R125" s="10">
        <f t="shared" ref="R125" si="43">((J125+I125)/D125)*100</f>
        <v>46.341463414634148</v>
      </c>
      <c r="S125" s="84"/>
    </row>
    <row r="126" spans="1:19" s="86" customFormat="1" ht="15" customHeight="1" x14ac:dyDescent="0.2">
      <c r="A126" s="63" t="s">
        <v>26</v>
      </c>
      <c r="B126" s="7">
        <f t="shared" si="35"/>
        <v>116</v>
      </c>
      <c r="C126" s="9"/>
      <c r="D126" s="7">
        <f t="shared" si="36"/>
        <v>116</v>
      </c>
      <c r="E126" s="7">
        <f t="shared" si="37"/>
        <v>116</v>
      </c>
      <c r="F126" s="9"/>
      <c r="G126" s="9"/>
      <c r="H126" s="7">
        <f t="shared" si="39"/>
        <v>102</v>
      </c>
      <c r="I126" s="9">
        <v>7</v>
      </c>
      <c r="J126" s="9">
        <v>10</v>
      </c>
      <c r="K126" s="9">
        <v>81</v>
      </c>
      <c r="L126" s="9">
        <v>4</v>
      </c>
      <c r="M126" s="7">
        <f t="shared" si="38"/>
        <v>14</v>
      </c>
      <c r="N126" s="9">
        <v>9</v>
      </c>
      <c r="O126" s="9">
        <v>5</v>
      </c>
      <c r="P126" s="9"/>
      <c r="Q126" s="10">
        <f t="shared" si="33"/>
        <v>87.931034482758619</v>
      </c>
      <c r="R126" s="10">
        <f t="shared" si="34"/>
        <v>14.655172413793101</v>
      </c>
      <c r="S126" s="85"/>
    </row>
    <row r="127" spans="1:19" s="83" customFormat="1" ht="14.25" customHeight="1" x14ac:dyDescent="0.2">
      <c r="A127" s="63" t="s">
        <v>27</v>
      </c>
      <c r="B127" s="7">
        <f t="shared" si="35"/>
        <v>77</v>
      </c>
      <c r="C127" s="9">
        <v>1</v>
      </c>
      <c r="D127" s="7">
        <f t="shared" si="36"/>
        <v>76</v>
      </c>
      <c r="E127" s="7">
        <f t="shared" si="37"/>
        <v>76</v>
      </c>
      <c r="F127" s="9"/>
      <c r="G127" s="9"/>
      <c r="H127" s="7">
        <f t="shared" si="39"/>
        <v>76</v>
      </c>
      <c r="I127" s="9">
        <v>21</v>
      </c>
      <c r="J127" s="9">
        <v>22</v>
      </c>
      <c r="K127" s="9">
        <v>18</v>
      </c>
      <c r="L127" s="9">
        <v>15</v>
      </c>
      <c r="M127" s="7">
        <f t="shared" si="38"/>
        <v>0</v>
      </c>
      <c r="N127" s="9"/>
      <c r="O127" s="9"/>
      <c r="P127" s="9"/>
      <c r="Q127" s="10">
        <f t="shared" si="33"/>
        <v>100</v>
      </c>
      <c r="R127" s="10">
        <f t="shared" si="34"/>
        <v>56.578947368421048</v>
      </c>
      <c r="S127" s="19"/>
    </row>
    <row r="128" spans="1:19" ht="24" x14ac:dyDescent="0.2">
      <c r="A128" s="64" t="s">
        <v>28</v>
      </c>
      <c r="B128" s="7">
        <f t="shared" si="35"/>
        <v>63</v>
      </c>
      <c r="C128" s="12"/>
      <c r="D128" s="7">
        <f t="shared" si="36"/>
        <v>63</v>
      </c>
      <c r="E128" s="7">
        <f t="shared" si="37"/>
        <v>63</v>
      </c>
      <c r="F128" s="12"/>
      <c r="G128" s="12"/>
      <c r="H128" s="7">
        <f t="shared" si="39"/>
        <v>38</v>
      </c>
      <c r="I128" s="12">
        <v>10</v>
      </c>
      <c r="J128" s="12">
        <v>9</v>
      </c>
      <c r="K128" s="12">
        <v>15</v>
      </c>
      <c r="L128" s="12">
        <v>4</v>
      </c>
      <c r="M128" s="7">
        <f t="shared" si="38"/>
        <v>25</v>
      </c>
      <c r="N128" s="12">
        <v>7</v>
      </c>
      <c r="O128" s="12">
        <v>4</v>
      </c>
      <c r="P128" s="12">
        <v>14</v>
      </c>
      <c r="Q128" s="10">
        <f t="shared" si="33"/>
        <v>60.317460317460316</v>
      </c>
      <c r="R128" s="10">
        <f t="shared" si="34"/>
        <v>30.158730158730158</v>
      </c>
      <c r="S128" s="51"/>
    </row>
    <row r="129" spans="1:19" ht="24" x14ac:dyDescent="0.2">
      <c r="A129" s="64" t="s">
        <v>77</v>
      </c>
      <c r="B129" s="7">
        <f t="shared" si="35"/>
        <v>13</v>
      </c>
      <c r="C129" s="12"/>
      <c r="D129" s="7">
        <f t="shared" si="36"/>
        <v>13</v>
      </c>
      <c r="E129" s="7">
        <f t="shared" si="37"/>
        <v>13</v>
      </c>
      <c r="F129" s="12"/>
      <c r="G129" s="12"/>
      <c r="H129" s="7">
        <f t="shared" si="39"/>
        <v>13</v>
      </c>
      <c r="I129" s="12">
        <v>2</v>
      </c>
      <c r="J129" s="12">
        <v>6</v>
      </c>
      <c r="K129" s="12">
        <v>5</v>
      </c>
      <c r="L129" s="12"/>
      <c r="M129" s="7">
        <f t="shared" si="38"/>
        <v>0</v>
      </c>
      <c r="N129" s="12"/>
      <c r="O129" s="12"/>
      <c r="P129" s="12"/>
      <c r="Q129" s="10">
        <f t="shared" si="33"/>
        <v>100</v>
      </c>
      <c r="R129" s="10">
        <f t="shared" si="34"/>
        <v>61.53846153846154</v>
      </c>
      <c r="S129" s="11"/>
    </row>
    <row r="130" spans="1:19" ht="12" x14ac:dyDescent="0.2">
      <c r="A130" s="64" t="s">
        <v>29</v>
      </c>
      <c r="B130" s="7">
        <f t="shared" si="35"/>
        <v>38</v>
      </c>
      <c r="C130" s="12"/>
      <c r="D130" s="7">
        <f t="shared" si="36"/>
        <v>38</v>
      </c>
      <c r="E130" s="7">
        <f t="shared" si="37"/>
        <v>38</v>
      </c>
      <c r="F130" s="12"/>
      <c r="G130" s="12">
        <v>7</v>
      </c>
      <c r="H130" s="7">
        <f t="shared" si="39"/>
        <v>29</v>
      </c>
      <c r="I130" s="12">
        <v>4</v>
      </c>
      <c r="J130" s="12">
        <v>10</v>
      </c>
      <c r="K130" s="12">
        <v>11</v>
      </c>
      <c r="L130" s="12">
        <v>4</v>
      </c>
      <c r="M130" s="7">
        <f t="shared" si="38"/>
        <v>2</v>
      </c>
      <c r="N130" s="12">
        <v>2</v>
      </c>
      <c r="O130" s="12"/>
      <c r="P130" s="12"/>
      <c r="Q130" s="10">
        <f t="shared" si="33"/>
        <v>76.31578947368422</v>
      </c>
      <c r="R130" s="10">
        <f t="shared" si="34"/>
        <v>36.84210526315789</v>
      </c>
      <c r="S130" s="11"/>
    </row>
    <row r="131" spans="1:19" ht="12" x14ac:dyDescent="0.2">
      <c r="A131" s="64" t="s">
        <v>30</v>
      </c>
      <c r="B131" s="7">
        <f t="shared" si="35"/>
        <v>70</v>
      </c>
      <c r="C131" s="12"/>
      <c r="D131" s="7">
        <f t="shared" si="36"/>
        <v>70</v>
      </c>
      <c r="E131" s="7">
        <f t="shared" si="37"/>
        <v>70</v>
      </c>
      <c r="F131" s="12"/>
      <c r="G131" s="12"/>
      <c r="H131" s="7">
        <f t="shared" si="39"/>
        <v>59</v>
      </c>
      <c r="I131" s="12">
        <v>8</v>
      </c>
      <c r="J131" s="12">
        <v>16</v>
      </c>
      <c r="K131" s="12">
        <v>32</v>
      </c>
      <c r="L131" s="12">
        <v>3</v>
      </c>
      <c r="M131" s="7">
        <f t="shared" si="38"/>
        <v>11</v>
      </c>
      <c r="N131" s="12">
        <v>10</v>
      </c>
      <c r="O131" s="12"/>
      <c r="P131" s="12">
        <v>1</v>
      </c>
      <c r="Q131" s="10">
        <f t="shared" si="33"/>
        <v>84.285714285714292</v>
      </c>
      <c r="R131" s="10">
        <f t="shared" si="34"/>
        <v>34.285714285714285</v>
      </c>
      <c r="S131" s="11"/>
    </row>
    <row r="132" spans="1:19" ht="12" x14ac:dyDescent="0.2">
      <c r="A132" s="64" t="s">
        <v>31</v>
      </c>
      <c r="B132" s="7">
        <f t="shared" si="35"/>
        <v>31</v>
      </c>
      <c r="C132" s="12"/>
      <c r="D132" s="7">
        <f t="shared" si="36"/>
        <v>31</v>
      </c>
      <c r="E132" s="7">
        <f t="shared" si="37"/>
        <v>31</v>
      </c>
      <c r="F132" s="12"/>
      <c r="G132" s="12"/>
      <c r="H132" s="7">
        <f t="shared" si="39"/>
        <v>31</v>
      </c>
      <c r="I132" s="12">
        <v>1</v>
      </c>
      <c r="J132" s="12">
        <v>13</v>
      </c>
      <c r="K132" s="12">
        <v>13</v>
      </c>
      <c r="L132" s="12">
        <v>4</v>
      </c>
      <c r="M132" s="7">
        <f t="shared" si="38"/>
        <v>0</v>
      </c>
      <c r="N132" s="12"/>
      <c r="O132" s="12"/>
      <c r="P132" s="12"/>
      <c r="Q132" s="10">
        <f t="shared" si="33"/>
        <v>100</v>
      </c>
      <c r="R132" s="10">
        <f t="shared" si="34"/>
        <v>45.161290322580641</v>
      </c>
      <c r="S132" s="11"/>
    </row>
    <row r="133" spans="1:19" s="83" customFormat="1" ht="12" x14ac:dyDescent="0.2">
      <c r="A133" s="63" t="s">
        <v>78</v>
      </c>
      <c r="B133" s="7">
        <f t="shared" si="35"/>
        <v>107</v>
      </c>
      <c r="C133" s="9">
        <v>1</v>
      </c>
      <c r="D133" s="7">
        <f t="shared" si="36"/>
        <v>106</v>
      </c>
      <c r="E133" s="7">
        <f t="shared" si="37"/>
        <v>106</v>
      </c>
      <c r="F133" s="9"/>
      <c r="G133" s="9">
        <v>1</v>
      </c>
      <c r="H133" s="7">
        <f t="shared" si="39"/>
        <v>81</v>
      </c>
      <c r="I133" s="9">
        <v>18</v>
      </c>
      <c r="J133" s="9">
        <v>20</v>
      </c>
      <c r="K133" s="9">
        <v>30</v>
      </c>
      <c r="L133" s="9">
        <v>13</v>
      </c>
      <c r="M133" s="7">
        <f t="shared" si="38"/>
        <v>24</v>
      </c>
      <c r="N133" s="9">
        <v>12</v>
      </c>
      <c r="O133" s="9">
        <v>8</v>
      </c>
      <c r="P133" s="9">
        <v>4</v>
      </c>
      <c r="Q133" s="10">
        <f t="shared" si="33"/>
        <v>76.415094339622641</v>
      </c>
      <c r="R133" s="10">
        <f t="shared" si="34"/>
        <v>35.849056603773583</v>
      </c>
      <c r="S133" s="19"/>
    </row>
    <row r="134" spans="1:19" ht="12" x14ac:dyDescent="0.2">
      <c r="A134" s="64" t="s">
        <v>79</v>
      </c>
      <c r="B134" s="7">
        <f t="shared" si="35"/>
        <v>7</v>
      </c>
      <c r="C134" s="12"/>
      <c r="D134" s="7">
        <f t="shared" si="36"/>
        <v>7</v>
      </c>
      <c r="E134" s="7">
        <f t="shared" si="37"/>
        <v>7</v>
      </c>
      <c r="F134" s="12"/>
      <c r="G134" s="12"/>
      <c r="H134" s="7">
        <f t="shared" si="39"/>
        <v>7</v>
      </c>
      <c r="I134" s="12">
        <v>1</v>
      </c>
      <c r="J134" s="12">
        <v>3</v>
      </c>
      <c r="K134" s="12">
        <v>3</v>
      </c>
      <c r="L134" s="12"/>
      <c r="M134" s="7">
        <f t="shared" si="38"/>
        <v>0</v>
      </c>
      <c r="N134" s="12"/>
      <c r="O134" s="12"/>
      <c r="P134" s="12"/>
      <c r="Q134" s="10">
        <f t="shared" si="33"/>
        <v>100</v>
      </c>
      <c r="R134" s="10">
        <f t="shared" si="34"/>
        <v>57.142857142857139</v>
      </c>
      <c r="S134" s="11"/>
    </row>
    <row r="135" spans="1:19" x14ac:dyDescent="0.2">
      <c r="A135" s="14" t="s">
        <v>32</v>
      </c>
      <c r="B135" s="15">
        <f t="shared" si="35"/>
        <v>1573</v>
      </c>
      <c r="C135" s="16">
        <f>SUM(C114:C134)</f>
        <v>5</v>
      </c>
      <c r="D135" s="15">
        <f>E135+F135</f>
        <v>1568</v>
      </c>
      <c r="E135" s="15">
        <f>G135+H135+M135</f>
        <v>1543</v>
      </c>
      <c r="F135" s="16">
        <f>SUM(F114:F134)</f>
        <v>25</v>
      </c>
      <c r="G135" s="16">
        <f>SUM(G114:G134)</f>
        <v>37</v>
      </c>
      <c r="H135" s="16">
        <f>I135+J135+K135+L135</f>
        <v>1368</v>
      </c>
      <c r="I135" s="16">
        <f>SUM(I114:I134)</f>
        <v>189</v>
      </c>
      <c r="J135" s="16">
        <f>SUM(J114:J134)</f>
        <v>316</v>
      </c>
      <c r="K135" s="16">
        <f>SUM(K114:K134)</f>
        <v>624</v>
      </c>
      <c r="L135" s="16">
        <f>SUM(L114:L134)</f>
        <v>239</v>
      </c>
      <c r="M135" s="15">
        <f t="shared" si="38"/>
        <v>138</v>
      </c>
      <c r="N135" s="16">
        <f>SUM(N114:N134)</f>
        <v>82</v>
      </c>
      <c r="O135" s="16">
        <f>SUM(O114:O134)</f>
        <v>24</v>
      </c>
      <c r="P135" s="16">
        <f>SUM(P114:P134)</f>
        <v>32</v>
      </c>
      <c r="Q135" s="17">
        <f t="shared" si="33"/>
        <v>87.244897959183675</v>
      </c>
      <c r="R135" s="17">
        <f t="shared" si="34"/>
        <v>32.20663265306122</v>
      </c>
      <c r="S135" s="11"/>
    </row>
    <row r="136" spans="1:19" x14ac:dyDescent="0.2">
      <c r="A136" s="18" t="s">
        <v>33</v>
      </c>
      <c r="B136" s="19"/>
      <c r="C136" s="19"/>
      <c r="D136" s="20">
        <f>(D135/B135)*100</f>
        <v>99.68213604577241</v>
      </c>
      <c r="E136" s="20">
        <f>(E135/D135)*100</f>
        <v>98.405612244897952</v>
      </c>
      <c r="F136" s="20">
        <f>(F135/D135)*100</f>
        <v>1.5943877551020409</v>
      </c>
      <c r="G136" s="20">
        <f>(G135/D135)*100</f>
        <v>2.3596938775510203</v>
      </c>
      <c r="H136" s="20">
        <f>(H135/D135)*100</f>
        <v>87.244897959183675</v>
      </c>
      <c r="I136" s="20">
        <f>(I135/D135)*100</f>
        <v>12.053571428571429</v>
      </c>
      <c r="J136" s="20">
        <f>(J135/D135)*100</f>
        <v>20.153061224489797</v>
      </c>
      <c r="K136" s="20">
        <f>(K135/D135)*100</f>
        <v>39.795918367346935</v>
      </c>
      <c r="L136" s="20">
        <f>(L135/D135)*100</f>
        <v>15.242346938775512</v>
      </c>
      <c r="M136" s="20">
        <f>(M135/D135)*100</f>
        <v>8.8010204081632661</v>
      </c>
      <c r="N136" s="20">
        <f>(N135/D135)*100</f>
        <v>5.2295918367346941</v>
      </c>
      <c r="O136" s="20">
        <f>(O135/D135)*100</f>
        <v>1.5306122448979591</v>
      </c>
      <c r="P136" s="20">
        <f>(P135/D135)*100</f>
        <v>2.0408163265306123</v>
      </c>
      <c r="Q136" s="21"/>
      <c r="R136" s="21"/>
      <c r="S136" s="11"/>
    </row>
    <row r="137" spans="1:19" x14ac:dyDescent="0.2">
      <c r="A137" s="121"/>
      <c r="B137" s="66"/>
      <c r="C137" s="66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67"/>
      <c r="R137" s="67"/>
      <c r="S137" s="68"/>
    </row>
    <row r="138" spans="1:19" x14ac:dyDescent="0.2">
      <c r="A138" s="91" t="s">
        <v>80</v>
      </c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</row>
    <row r="139" spans="1:1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x14ac:dyDescent="0.2">
      <c r="A141" s="89" t="s">
        <v>0</v>
      </c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</row>
    <row r="142" spans="1:19" x14ac:dyDescent="0.2">
      <c r="A142" s="89" t="s">
        <v>56</v>
      </c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</row>
    <row r="143" spans="1:19" x14ac:dyDescent="0.2">
      <c r="A143" s="90" t="s">
        <v>89</v>
      </c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</row>
    <row r="144" spans="1:19" x14ac:dyDescent="0.2">
      <c r="A144" s="1"/>
      <c r="B144" s="1"/>
      <c r="C144" s="2"/>
      <c r="D144" s="91" t="s">
        <v>42</v>
      </c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1"/>
      <c r="P144" s="1"/>
      <c r="Q144" s="1"/>
      <c r="R144" s="1"/>
      <c r="S144" s="1"/>
    </row>
    <row r="145" spans="1:19" x14ac:dyDescent="0.2">
      <c r="A145" s="1"/>
      <c r="B145" s="1"/>
      <c r="C145" s="92" t="s">
        <v>37</v>
      </c>
      <c r="D145" s="9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92" t="s">
        <v>83</v>
      </c>
      <c r="P145" s="91"/>
      <c r="Q145" s="91"/>
      <c r="R145" s="91"/>
      <c r="S145" s="91"/>
    </row>
    <row r="146" spans="1:19" x14ac:dyDescent="0.2">
      <c r="A146" s="93" t="s">
        <v>3</v>
      </c>
      <c r="B146" s="93" t="s">
        <v>4</v>
      </c>
      <c r="C146" s="93" t="s">
        <v>82</v>
      </c>
      <c r="D146" s="93" t="s">
        <v>5</v>
      </c>
      <c r="E146" s="93" t="s">
        <v>6</v>
      </c>
      <c r="F146" s="95" t="s">
        <v>7</v>
      </c>
      <c r="G146" s="96" t="s">
        <v>93</v>
      </c>
      <c r="H146" s="93" t="s">
        <v>8</v>
      </c>
      <c r="I146" s="93"/>
      <c r="J146" s="93"/>
      <c r="K146" s="93"/>
      <c r="L146" s="93"/>
      <c r="M146" s="98" t="s">
        <v>9</v>
      </c>
      <c r="N146" s="99"/>
      <c r="O146" s="99"/>
      <c r="P146" s="100"/>
      <c r="Q146" s="93" t="s">
        <v>10</v>
      </c>
      <c r="R146" s="93" t="s">
        <v>11</v>
      </c>
      <c r="S146" s="102" t="s">
        <v>12</v>
      </c>
    </row>
    <row r="147" spans="1:19" ht="75" customHeight="1" x14ac:dyDescent="0.2">
      <c r="A147" s="93"/>
      <c r="B147" s="94"/>
      <c r="C147" s="93"/>
      <c r="D147" s="93"/>
      <c r="E147" s="93"/>
      <c r="F147" s="95"/>
      <c r="G147" s="97"/>
      <c r="H147" s="76" t="s">
        <v>98</v>
      </c>
      <c r="I147" s="76" t="s">
        <v>96</v>
      </c>
      <c r="J147" s="76" t="s">
        <v>14</v>
      </c>
      <c r="K147" s="76" t="s">
        <v>97</v>
      </c>
      <c r="L147" s="76" t="s">
        <v>15</v>
      </c>
      <c r="M147" s="73" t="s">
        <v>16</v>
      </c>
      <c r="N147" s="73" t="s">
        <v>17</v>
      </c>
      <c r="O147" s="73" t="s">
        <v>18</v>
      </c>
      <c r="P147" s="73" t="s">
        <v>19</v>
      </c>
      <c r="Q147" s="101"/>
      <c r="R147" s="94"/>
      <c r="S147" s="102"/>
    </row>
    <row r="148" spans="1:19" x14ac:dyDescent="0.2">
      <c r="A148" s="4">
        <v>1</v>
      </c>
      <c r="B148" s="5">
        <v>2</v>
      </c>
      <c r="C148" s="4">
        <v>3</v>
      </c>
      <c r="D148" s="4">
        <v>4</v>
      </c>
      <c r="E148" s="4">
        <v>5</v>
      </c>
      <c r="F148" s="4">
        <v>6</v>
      </c>
      <c r="G148" s="4">
        <v>7</v>
      </c>
      <c r="H148" s="4">
        <v>8</v>
      </c>
      <c r="I148" s="4">
        <v>9</v>
      </c>
      <c r="J148" s="4">
        <v>10</v>
      </c>
      <c r="K148" s="4">
        <v>11</v>
      </c>
      <c r="L148" s="4">
        <v>12</v>
      </c>
      <c r="M148" s="4">
        <v>13</v>
      </c>
      <c r="N148" s="4">
        <v>14</v>
      </c>
      <c r="O148" s="4">
        <v>15</v>
      </c>
      <c r="P148" s="4">
        <v>16</v>
      </c>
      <c r="Q148" s="4">
        <v>17</v>
      </c>
      <c r="R148" s="5">
        <v>18</v>
      </c>
      <c r="S148" s="6">
        <v>19</v>
      </c>
    </row>
    <row r="149" spans="1:19" ht="12" x14ac:dyDescent="0.2">
      <c r="A149" s="63" t="s">
        <v>20</v>
      </c>
      <c r="B149" s="7">
        <f>C149+D149</f>
        <v>65</v>
      </c>
      <c r="C149" s="8"/>
      <c r="D149" s="7">
        <f>E149+F149</f>
        <v>65</v>
      </c>
      <c r="E149" s="7">
        <f>G149+H149+M149</f>
        <v>65</v>
      </c>
      <c r="F149" s="9"/>
      <c r="G149" s="9"/>
      <c r="H149" s="7">
        <f>SUM(I149:L149)</f>
        <v>65</v>
      </c>
      <c r="I149" s="9">
        <v>17</v>
      </c>
      <c r="J149" s="9">
        <v>15</v>
      </c>
      <c r="K149" s="9">
        <v>19</v>
      </c>
      <c r="L149" s="9">
        <v>14</v>
      </c>
      <c r="M149" s="7">
        <f>SUM(N149:P149)</f>
        <v>0</v>
      </c>
      <c r="N149" s="9"/>
      <c r="O149" s="9"/>
      <c r="P149" s="9"/>
      <c r="Q149" s="10">
        <f t="shared" ref="Q149:Q170" si="44">(H149/D149)*100</f>
        <v>100</v>
      </c>
      <c r="R149" s="10">
        <f t="shared" ref="R149:R170" si="45">((J149+I149)/D149)*100</f>
        <v>49.230769230769234</v>
      </c>
      <c r="S149" s="11"/>
    </row>
    <row r="150" spans="1:19" s="83" customFormat="1" ht="12" x14ac:dyDescent="0.2">
      <c r="A150" s="63" t="s">
        <v>21</v>
      </c>
      <c r="B150" s="7">
        <f t="shared" ref="B150:B170" si="46">C150+D150</f>
        <v>59</v>
      </c>
      <c r="C150" s="9"/>
      <c r="D150" s="7">
        <f t="shared" ref="D150:D169" si="47">E150+F150</f>
        <v>59</v>
      </c>
      <c r="E150" s="7">
        <f t="shared" ref="E150:E169" si="48">G150+H150+M150</f>
        <v>59</v>
      </c>
      <c r="F150" s="9"/>
      <c r="G150" s="9"/>
      <c r="H150" s="7">
        <f t="shared" ref="H150:H169" si="49">SUM(I150:L150)</f>
        <v>59</v>
      </c>
      <c r="I150" s="9">
        <v>13</v>
      </c>
      <c r="J150" s="9">
        <v>10</v>
      </c>
      <c r="K150" s="9">
        <v>29</v>
      </c>
      <c r="L150" s="9">
        <v>7</v>
      </c>
      <c r="M150" s="7">
        <f t="shared" ref="M150:M169" si="50">SUM(N150:P150)</f>
        <v>0</v>
      </c>
      <c r="N150" s="9"/>
      <c r="O150" s="9"/>
      <c r="P150" s="9"/>
      <c r="Q150" s="10">
        <f t="shared" si="44"/>
        <v>100</v>
      </c>
      <c r="R150" s="10">
        <f t="shared" si="45"/>
        <v>38.983050847457626</v>
      </c>
      <c r="S150" s="19"/>
    </row>
    <row r="151" spans="1:19" ht="12" x14ac:dyDescent="0.2">
      <c r="A151" s="64" t="s">
        <v>40</v>
      </c>
      <c r="B151" s="7">
        <f t="shared" si="46"/>
        <v>67</v>
      </c>
      <c r="C151" s="12"/>
      <c r="D151" s="7">
        <f t="shared" si="47"/>
        <v>67</v>
      </c>
      <c r="E151" s="7">
        <f t="shared" si="48"/>
        <v>67</v>
      </c>
      <c r="F151" s="12"/>
      <c r="G151" s="12"/>
      <c r="H151" s="7">
        <f t="shared" si="49"/>
        <v>39</v>
      </c>
      <c r="I151" s="12">
        <v>12</v>
      </c>
      <c r="J151" s="12">
        <v>8</v>
      </c>
      <c r="K151" s="12">
        <v>19</v>
      </c>
      <c r="L151" s="12"/>
      <c r="M151" s="7">
        <f t="shared" si="50"/>
        <v>28</v>
      </c>
      <c r="N151" s="12">
        <v>4</v>
      </c>
      <c r="O151" s="12">
        <v>10</v>
      </c>
      <c r="P151" s="12">
        <v>14</v>
      </c>
      <c r="Q151" s="10">
        <f t="shared" si="44"/>
        <v>58.208955223880601</v>
      </c>
      <c r="R151" s="10">
        <f t="shared" si="45"/>
        <v>29.850746268656714</v>
      </c>
      <c r="S151" s="11"/>
    </row>
    <row r="152" spans="1:19" ht="11.25" customHeight="1" x14ac:dyDescent="0.2">
      <c r="A152" s="64" t="s">
        <v>71</v>
      </c>
      <c r="B152" s="7">
        <f t="shared" si="46"/>
        <v>45</v>
      </c>
      <c r="C152" s="12"/>
      <c r="D152" s="7">
        <f t="shared" si="47"/>
        <v>45</v>
      </c>
      <c r="E152" s="7">
        <f t="shared" si="48"/>
        <v>45</v>
      </c>
      <c r="F152" s="12"/>
      <c r="G152" s="12"/>
      <c r="H152" s="7">
        <f t="shared" si="49"/>
        <v>45</v>
      </c>
      <c r="I152" s="12">
        <v>8</v>
      </c>
      <c r="J152" s="12">
        <v>7</v>
      </c>
      <c r="K152" s="12">
        <v>19</v>
      </c>
      <c r="L152" s="12">
        <v>11</v>
      </c>
      <c r="M152" s="7">
        <f t="shared" si="50"/>
        <v>0</v>
      </c>
      <c r="N152" s="12"/>
      <c r="O152" s="12"/>
      <c r="P152" s="12"/>
      <c r="Q152" s="10">
        <f t="shared" si="44"/>
        <v>100</v>
      </c>
      <c r="R152" s="10">
        <f t="shared" si="45"/>
        <v>33.333333333333329</v>
      </c>
      <c r="S152" s="11"/>
    </row>
    <row r="153" spans="1:19" ht="12" x14ac:dyDescent="0.2">
      <c r="A153" s="64" t="s">
        <v>22</v>
      </c>
      <c r="B153" s="7">
        <f t="shared" si="46"/>
        <v>80</v>
      </c>
      <c r="C153" s="12"/>
      <c r="D153" s="7">
        <f t="shared" si="47"/>
        <v>80</v>
      </c>
      <c r="E153" s="7">
        <f t="shared" si="48"/>
        <v>80</v>
      </c>
      <c r="F153" s="12"/>
      <c r="G153" s="12"/>
      <c r="H153" s="7">
        <f t="shared" si="49"/>
        <v>76</v>
      </c>
      <c r="I153" s="12">
        <v>2</v>
      </c>
      <c r="J153" s="12">
        <v>12</v>
      </c>
      <c r="K153" s="12">
        <v>27</v>
      </c>
      <c r="L153" s="12">
        <v>35</v>
      </c>
      <c r="M153" s="7">
        <f t="shared" si="50"/>
        <v>4</v>
      </c>
      <c r="N153" s="12">
        <v>4</v>
      </c>
      <c r="O153" s="12"/>
      <c r="P153" s="12"/>
      <c r="Q153" s="10">
        <f t="shared" si="44"/>
        <v>95</v>
      </c>
      <c r="R153" s="10">
        <f t="shared" si="45"/>
        <v>17.5</v>
      </c>
      <c r="S153" s="11"/>
    </row>
    <row r="154" spans="1:19" ht="12" x14ac:dyDescent="0.2">
      <c r="A154" s="64" t="s">
        <v>39</v>
      </c>
      <c r="B154" s="7">
        <f t="shared" si="46"/>
        <v>64</v>
      </c>
      <c r="C154" s="12"/>
      <c r="D154" s="7">
        <f t="shared" si="47"/>
        <v>64</v>
      </c>
      <c r="E154" s="7">
        <f t="shared" si="48"/>
        <v>64</v>
      </c>
      <c r="F154" s="12"/>
      <c r="G154" s="12"/>
      <c r="H154" s="7">
        <f t="shared" si="49"/>
        <v>62</v>
      </c>
      <c r="I154" s="12">
        <v>14</v>
      </c>
      <c r="J154" s="12">
        <v>23</v>
      </c>
      <c r="K154" s="12">
        <v>13</v>
      </c>
      <c r="L154" s="12">
        <v>12</v>
      </c>
      <c r="M154" s="7">
        <f t="shared" si="50"/>
        <v>2</v>
      </c>
      <c r="N154" s="12">
        <v>2</v>
      </c>
      <c r="O154" s="12"/>
      <c r="P154" s="12"/>
      <c r="Q154" s="10">
        <f t="shared" si="44"/>
        <v>96.875</v>
      </c>
      <c r="R154" s="10">
        <f t="shared" si="45"/>
        <v>57.8125</v>
      </c>
      <c r="S154" s="11"/>
    </row>
    <row r="155" spans="1:19" ht="12" x14ac:dyDescent="0.2">
      <c r="A155" s="64" t="s">
        <v>23</v>
      </c>
      <c r="B155" s="7">
        <f t="shared" si="46"/>
        <v>68</v>
      </c>
      <c r="C155" s="12"/>
      <c r="D155" s="7">
        <f t="shared" si="47"/>
        <v>68</v>
      </c>
      <c r="E155" s="7">
        <f t="shared" si="48"/>
        <v>68</v>
      </c>
      <c r="F155" s="12"/>
      <c r="G155" s="12"/>
      <c r="H155" s="7">
        <f t="shared" si="49"/>
        <v>67</v>
      </c>
      <c r="I155" s="12">
        <v>2</v>
      </c>
      <c r="J155" s="12">
        <v>10</v>
      </c>
      <c r="K155" s="12">
        <v>47</v>
      </c>
      <c r="L155" s="12">
        <v>8</v>
      </c>
      <c r="M155" s="7">
        <f t="shared" si="50"/>
        <v>1</v>
      </c>
      <c r="N155" s="12">
        <v>1</v>
      </c>
      <c r="O155" s="12"/>
      <c r="P155" s="12"/>
      <c r="Q155" s="10">
        <f t="shared" si="44"/>
        <v>98.529411764705884</v>
      </c>
      <c r="R155" s="10">
        <f t="shared" si="45"/>
        <v>17.647058823529413</v>
      </c>
      <c r="S155" s="11"/>
    </row>
    <row r="156" spans="1:19" ht="12" x14ac:dyDescent="0.2">
      <c r="A156" s="64" t="s">
        <v>75</v>
      </c>
      <c r="B156" s="7">
        <f t="shared" si="46"/>
        <v>77</v>
      </c>
      <c r="C156" s="12"/>
      <c r="D156" s="7">
        <f t="shared" si="47"/>
        <v>77</v>
      </c>
      <c r="E156" s="7">
        <f t="shared" si="48"/>
        <v>77</v>
      </c>
      <c r="F156" s="12"/>
      <c r="G156" s="12"/>
      <c r="H156" s="7">
        <f t="shared" si="49"/>
        <v>76</v>
      </c>
      <c r="I156" s="12">
        <v>8</v>
      </c>
      <c r="J156" s="12">
        <v>13</v>
      </c>
      <c r="K156" s="12">
        <v>28</v>
      </c>
      <c r="L156" s="12">
        <v>27</v>
      </c>
      <c r="M156" s="7">
        <f t="shared" si="50"/>
        <v>1</v>
      </c>
      <c r="N156" s="12"/>
      <c r="O156" s="12"/>
      <c r="P156" s="12">
        <v>1</v>
      </c>
      <c r="Q156" s="10">
        <f>(H156/D156)*100</f>
        <v>98.701298701298697</v>
      </c>
      <c r="R156" s="10">
        <f>((J156+I156)/D156)*100</f>
        <v>27.27272727272727</v>
      </c>
      <c r="S156" s="11"/>
    </row>
    <row r="157" spans="1:19" ht="12" x14ac:dyDescent="0.2">
      <c r="A157" s="64" t="s">
        <v>24</v>
      </c>
      <c r="B157" s="7">
        <f t="shared" si="46"/>
        <v>58</v>
      </c>
      <c r="C157" s="12"/>
      <c r="D157" s="7">
        <f t="shared" si="47"/>
        <v>58</v>
      </c>
      <c r="E157" s="7">
        <f t="shared" si="48"/>
        <v>58</v>
      </c>
      <c r="F157" s="12"/>
      <c r="G157" s="12"/>
      <c r="H157" s="7">
        <f t="shared" si="49"/>
        <v>58</v>
      </c>
      <c r="I157" s="12">
        <v>13</v>
      </c>
      <c r="J157" s="12">
        <v>13</v>
      </c>
      <c r="K157" s="12">
        <v>9</v>
      </c>
      <c r="L157" s="12">
        <v>23</v>
      </c>
      <c r="M157" s="7">
        <f t="shared" si="50"/>
        <v>0</v>
      </c>
      <c r="N157" s="12"/>
      <c r="O157" s="12"/>
      <c r="P157" s="12"/>
      <c r="Q157" s="10">
        <f t="shared" si="44"/>
        <v>100</v>
      </c>
      <c r="R157" s="10">
        <f t="shared" si="45"/>
        <v>44.827586206896555</v>
      </c>
      <c r="S157" s="11"/>
    </row>
    <row r="158" spans="1:19" s="83" customFormat="1" ht="12" x14ac:dyDescent="0.2">
      <c r="A158" s="63" t="s">
        <v>25</v>
      </c>
      <c r="B158" s="7">
        <f t="shared" si="46"/>
        <v>270</v>
      </c>
      <c r="C158" s="9"/>
      <c r="D158" s="7">
        <f t="shared" si="47"/>
        <v>270</v>
      </c>
      <c r="E158" s="7">
        <f t="shared" si="48"/>
        <v>257</v>
      </c>
      <c r="F158" s="9">
        <v>13</v>
      </c>
      <c r="G158" s="9"/>
      <c r="H158" s="7">
        <f t="shared" si="49"/>
        <v>252</v>
      </c>
      <c r="I158" s="9">
        <v>47</v>
      </c>
      <c r="J158" s="9">
        <v>95</v>
      </c>
      <c r="K158" s="9">
        <v>109</v>
      </c>
      <c r="L158" s="9">
        <v>1</v>
      </c>
      <c r="M158" s="7">
        <f t="shared" si="50"/>
        <v>5</v>
      </c>
      <c r="N158" s="9">
        <v>4</v>
      </c>
      <c r="O158" s="9">
        <v>1</v>
      </c>
      <c r="P158" s="9"/>
      <c r="Q158" s="10">
        <f t="shared" si="44"/>
        <v>93.333333333333329</v>
      </c>
      <c r="R158" s="10">
        <f t="shared" si="45"/>
        <v>52.592592592592588</v>
      </c>
      <c r="S158" s="19"/>
    </row>
    <row r="159" spans="1:19" s="83" customFormat="1" ht="12" x14ac:dyDescent="0.2">
      <c r="A159" s="63" t="s">
        <v>70</v>
      </c>
      <c r="B159" s="7">
        <f t="shared" si="46"/>
        <v>101</v>
      </c>
      <c r="C159" s="9"/>
      <c r="D159" s="7">
        <f t="shared" si="47"/>
        <v>101</v>
      </c>
      <c r="E159" s="7">
        <f t="shared" si="48"/>
        <v>101</v>
      </c>
      <c r="F159" s="9"/>
      <c r="G159" s="9">
        <v>25</v>
      </c>
      <c r="H159" s="7">
        <f t="shared" si="49"/>
        <v>69</v>
      </c>
      <c r="I159" s="9"/>
      <c r="J159" s="9">
        <v>8</v>
      </c>
      <c r="K159" s="9">
        <v>54</v>
      </c>
      <c r="L159" s="9">
        <v>7</v>
      </c>
      <c r="M159" s="7">
        <f t="shared" si="50"/>
        <v>7</v>
      </c>
      <c r="N159" s="9">
        <v>5</v>
      </c>
      <c r="O159" s="9">
        <v>2</v>
      </c>
      <c r="P159" s="9"/>
      <c r="Q159" s="10">
        <f t="shared" si="44"/>
        <v>68.316831683168317</v>
      </c>
      <c r="R159" s="10">
        <f t="shared" si="45"/>
        <v>7.9207920792079207</v>
      </c>
      <c r="S159" s="84"/>
    </row>
    <row r="160" spans="1:19" s="83" customFormat="1" ht="24" x14ac:dyDescent="0.2">
      <c r="A160" s="63" t="s">
        <v>76</v>
      </c>
      <c r="B160" s="7">
        <f t="shared" si="46"/>
        <v>71</v>
      </c>
      <c r="C160" s="9"/>
      <c r="D160" s="7">
        <f t="shared" ref="D160" si="51">E160+F160</f>
        <v>71</v>
      </c>
      <c r="E160" s="7">
        <f t="shared" ref="E160" si="52">G160+H160+M160</f>
        <v>71</v>
      </c>
      <c r="F160" s="9"/>
      <c r="G160" s="9"/>
      <c r="H160" s="7">
        <f t="shared" si="49"/>
        <v>71</v>
      </c>
      <c r="I160" s="9">
        <v>8</v>
      </c>
      <c r="J160" s="9">
        <v>20</v>
      </c>
      <c r="K160" s="9">
        <v>24</v>
      </c>
      <c r="L160" s="9">
        <v>19</v>
      </c>
      <c r="M160" s="7">
        <f t="shared" si="50"/>
        <v>0</v>
      </c>
      <c r="N160" s="9"/>
      <c r="O160" s="9"/>
      <c r="P160" s="9"/>
      <c r="Q160" s="10">
        <f t="shared" ref="Q160" si="53">(H160/D160)*100</f>
        <v>100</v>
      </c>
      <c r="R160" s="10">
        <f t="shared" ref="R160" si="54">((J160+I160)/D160)*100</f>
        <v>39.436619718309856</v>
      </c>
      <c r="S160" s="84"/>
    </row>
    <row r="161" spans="1:19" s="83" customFormat="1" ht="13.5" customHeight="1" x14ac:dyDescent="0.2">
      <c r="A161" s="63" t="s">
        <v>26</v>
      </c>
      <c r="B161" s="7">
        <f t="shared" si="46"/>
        <v>118</v>
      </c>
      <c r="C161" s="9"/>
      <c r="D161" s="7">
        <f t="shared" si="47"/>
        <v>118</v>
      </c>
      <c r="E161" s="7">
        <f t="shared" si="48"/>
        <v>118</v>
      </c>
      <c r="F161" s="9"/>
      <c r="G161" s="9"/>
      <c r="H161" s="7">
        <f t="shared" si="49"/>
        <v>92</v>
      </c>
      <c r="I161" s="9">
        <v>10</v>
      </c>
      <c r="J161" s="9">
        <v>14</v>
      </c>
      <c r="K161" s="9">
        <v>68</v>
      </c>
      <c r="L161" s="9"/>
      <c r="M161" s="7">
        <f t="shared" si="50"/>
        <v>26</v>
      </c>
      <c r="N161" s="9">
        <v>14</v>
      </c>
      <c r="O161" s="9">
        <v>12</v>
      </c>
      <c r="P161" s="9"/>
      <c r="Q161" s="10">
        <f t="shared" si="44"/>
        <v>77.966101694915253</v>
      </c>
      <c r="R161" s="10">
        <f t="shared" si="45"/>
        <v>20.33898305084746</v>
      </c>
      <c r="S161" s="19"/>
    </row>
    <row r="162" spans="1:19" s="83" customFormat="1" ht="13.5" customHeight="1" x14ac:dyDescent="0.2">
      <c r="A162" s="63" t="s">
        <v>27</v>
      </c>
      <c r="B162" s="7">
        <f t="shared" si="46"/>
        <v>91</v>
      </c>
      <c r="C162" s="9">
        <v>1</v>
      </c>
      <c r="D162" s="7">
        <f t="shared" si="47"/>
        <v>90</v>
      </c>
      <c r="E162" s="7">
        <f t="shared" si="48"/>
        <v>90</v>
      </c>
      <c r="F162" s="9"/>
      <c r="G162" s="9"/>
      <c r="H162" s="7">
        <f t="shared" si="49"/>
        <v>89</v>
      </c>
      <c r="I162" s="9">
        <v>22</v>
      </c>
      <c r="J162" s="9">
        <v>13</v>
      </c>
      <c r="K162" s="9">
        <v>34</v>
      </c>
      <c r="L162" s="9">
        <v>20</v>
      </c>
      <c r="M162" s="7">
        <f t="shared" si="50"/>
        <v>1</v>
      </c>
      <c r="N162" s="9"/>
      <c r="O162" s="9"/>
      <c r="P162" s="9">
        <v>1</v>
      </c>
      <c r="Q162" s="10">
        <f t="shared" si="44"/>
        <v>98.888888888888886</v>
      </c>
      <c r="R162" s="10">
        <f t="shared" si="45"/>
        <v>38.888888888888893</v>
      </c>
      <c r="S162" s="19"/>
    </row>
    <row r="163" spans="1:19" ht="24" x14ac:dyDescent="0.2">
      <c r="A163" s="64" t="s">
        <v>28</v>
      </c>
      <c r="B163" s="7">
        <f t="shared" si="46"/>
        <v>34</v>
      </c>
      <c r="C163" s="12"/>
      <c r="D163" s="7">
        <f t="shared" si="47"/>
        <v>34</v>
      </c>
      <c r="E163" s="7">
        <f t="shared" si="48"/>
        <v>34</v>
      </c>
      <c r="F163" s="12"/>
      <c r="G163" s="12"/>
      <c r="H163" s="7">
        <f t="shared" si="49"/>
        <v>16</v>
      </c>
      <c r="I163" s="12">
        <v>4</v>
      </c>
      <c r="J163" s="12">
        <v>4</v>
      </c>
      <c r="K163" s="12">
        <v>5</v>
      </c>
      <c r="L163" s="12">
        <v>3</v>
      </c>
      <c r="M163" s="7">
        <f t="shared" si="50"/>
        <v>18</v>
      </c>
      <c r="N163" s="12">
        <v>8</v>
      </c>
      <c r="O163" s="12">
        <v>6</v>
      </c>
      <c r="P163" s="12">
        <v>4</v>
      </c>
      <c r="Q163" s="10">
        <f t="shared" si="44"/>
        <v>47.058823529411761</v>
      </c>
      <c r="R163" s="10">
        <f t="shared" si="45"/>
        <v>23.52941176470588</v>
      </c>
      <c r="S163" s="51"/>
    </row>
    <row r="164" spans="1:19" ht="24" x14ac:dyDescent="0.2">
      <c r="A164" s="64" t="s">
        <v>77</v>
      </c>
      <c r="B164" s="7">
        <f t="shared" si="46"/>
        <v>23</v>
      </c>
      <c r="C164" s="12"/>
      <c r="D164" s="7">
        <f t="shared" si="47"/>
        <v>23</v>
      </c>
      <c r="E164" s="7">
        <f t="shared" si="48"/>
        <v>23</v>
      </c>
      <c r="F164" s="12"/>
      <c r="G164" s="12"/>
      <c r="H164" s="7">
        <f t="shared" si="49"/>
        <v>23</v>
      </c>
      <c r="I164" s="12">
        <v>4</v>
      </c>
      <c r="J164" s="12">
        <v>8</v>
      </c>
      <c r="K164" s="12">
        <v>8</v>
      </c>
      <c r="L164" s="12">
        <v>3</v>
      </c>
      <c r="M164" s="7">
        <f t="shared" si="50"/>
        <v>0</v>
      </c>
      <c r="N164" s="12"/>
      <c r="O164" s="12"/>
      <c r="P164" s="12"/>
      <c r="Q164" s="10">
        <f t="shared" si="44"/>
        <v>100</v>
      </c>
      <c r="R164" s="10">
        <f t="shared" si="45"/>
        <v>52.173913043478258</v>
      </c>
      <c r="S164" s="11"/>
    </row>
    <row r="165" spans="1:19" ht="12" x14ac:dyDescent="0.2">
      <c r="A165" s="64" t="s">
        <v>29</v>
      </c>
      <c r="B165" s="7">
        <f t="shared" si="46"/>
        <v>101</v>
      </c>
      <c r="C165" s="12"/>
      <c r="D165" s="7">
        <f t="shared" si="47"/>
        <v>101</v>
      </c>
      <c r="E165" s="7">
        <f t="shared" si="48"/>
        <v>101</v>
      </c>
      <c r="F165" s="12"/>
      <c r="G165" s="12">
        <v>9</v>
      </c>
      <c r="H165" s="7">
        <f t="shared" si="49"/>
        <v>90</v>
      </c>
      <c r="I165" s="12">
        <v>15</v>
      </c>
      <c r="J165" s="12">
        <v>25</v>
      </c>
      <c r="K165" s="12">
        <v>48</v>
      </c>
      <c r="L165" s="12">
        <v>2</v>
      </c>
      <c r="M165" s="7">
        <f t="shared" si="50"/>
        <v>2</v>
      </c>
      <c r="N165" s="12"/>
      <c r="O165" s="12">
        <v>2</v>
      </c>
      <c r="P165" s="12"/>
      <c r="Q165" s="10">
        <f t="shared" si="44"/>
        <v>89.10891089108911</v>
      </c>
      <c r="R165" s="10">
        <f t="shared" si="45"/>
        <v>39.603960396039604</v>
      </c>
      <c r="S165" s="11"/>
    </row>
    <row r="166" spans="1:19" ht="12" x14ac:dyDescent="0.2">
      <c r="A166" s="64" t="s">
        <v>30</v>
      </c>
      <c r="B166" s="7">
        <f t="shared" si="46"/>
        <v>71</v>
      </c>
      <c r="C166" s="12"/>
      <c r="D166" s="7">
        <f t="shared" si="47"/>
        <v>71</v>
      </c>
      <c r="E166" s="7">
        <f t="shared" si="48"/>
        <v>71</v>
      </c>
      <c r="F166" s="12"/>
      <c r="G166" s="12"/>
      <c r="H166" s="7">
        <f t="shared" si="49"/>
        <v>62</v>
      </c>
      <c r="I166" s="12">
        <v>4</v>
      </c>
      <c r="J166" s="12">
        <v>14</v>
      </c>
      <c r="K166" s="12">
        <v>41</v>
      </c>
      <c r="L166" s="12">
        <v>3</v>
      </c>
      <c r="M166" s="7">
        <f t="shared" si="50"/>
        <v>9</v>
      </c>
      <c r="N166" s="12">
        <v>2</v>
      </c>
      <c r="O166" s="12">
        <v>6</v>
      </c>
      <c r="P166" s="12">
        <v>1</v>
      </c>
      <c r="Q166" s="10">
        <f t="shared" si="44"/>
        <v>87.323943661971825</v>
      </c>
      <c r="R166" s="10">
        <f t="shared" si="45"/>
        <v>25.352112676056336</v>
      </c>
      <c r="S166" s="11"/>
    </row>
    <row r="167" spans="1:19" ht="12" x14ac:dyDescent="0.2">
      <c r="A167" s="64" t="s">
        <v>31</v>
      </c>
      <c r="B167" s="7">
        <f t="shared" si="46"/>
        <v>45</v>
      </c>
      <c r="C167" s="12">
        <v>1</v>
      </c>
      <c r="D167" s="7">
        <f t="shared" si="47"/>
        <v>44</v>
      </c>
      <c r="E167" s="7">
        <f t="shared" si="48"/>
        <v>44</v>
      </c>
      <c r="F167" s="12"/>
      <c r="G167" s="12"/>
      <c r="H167" s="7">
        <f t="shared" si="49"/>
        <v>44</v>
      </c>
      <c r="I167" s="12">
        <v>8</v>
      </c>
      <c r="J167" s="12">
        <v>14</v>
      </c>
      <c r="K167" s="12">
        <v>17</v>
      </c>
      <c r="L167" s="12">
        <v>5</v>
      </c>
      <c r="M167" s="7">
        <f t="shared" si="50"/>
        <v>0</v>
      </c>
      <c r="N167" s="12"/>
      <c r="O167" s="12"/>
      <c r="P167" s="12"/>
      <c r="Q167" s="10">
        <f t="shared" si="44"/>
        <v>100</v>
      </c>
      <c r="R167" s="10">
        <f t="shared" si="45"/>
        <v>50</v>
      </c>
      <c r="S167" s="11"/>
    </row>
    <row r="168" spans="1:19" s="83" customFormat="1" ht="12" x14ac:dyDescent="0.2">
      <c r="A168" s="63" t="s">
        <v>78</v>
      </c>
      <c r="B168" s="7">
        <f t="shared" si="46"/>
        <v>124</v>
      </c>
      <c r="C168" s="9"/>
      <c r="D168" s="7">
        <f t="shared" si="47"/>
        <v>124</v>
      </c>
      <c r="E168" s="7">
        <f t="shared" si="48"/>
        <v>120</v>
      </c>
      <c r="F168" s="9">
        <v>4</v>
      </c>
      <c r="G168" s="9"/>
      <c r="H168" s="7">
        <f t="shared" si="49"/>
        <v>97</v>
      </c>
      <c r="I168" s="9">
        <v>13</v>
      </c>
      <c r="J168" s="9">
        <v>26</v>
      </c>
      <c r="K168" s="9">
        <v>41</v>
      </c>
      <c r="L168" s="9">
        <v>17</v>
      </c>
      <c r="M168" s="7">
        <f t="shared" si="50"/>
        <v>23</v>
      </c>
      <c r="N168" s="9">
        <v>13</v>
      </c>
      <c r="O168" s="9">
        <v>7</v>
      </c>
      <c r="P168" s="9">
        <v>3</v>
      </c>
      <c r="Q168" s="10">
        <f t="shared" si="44"/>
        <v>78.225806451612897</v>
      </c>
      <c r="R168" s="10">
        <f t="shared" si="45"/>
        <v>31.451612903225808</v>
      </c>
      <c r="S168" s="19"/>
    </row>
    <row r="169" spans="1:19" ht="12" x14ac:dyDescent="0.2">
      <c r="A169" s="64" t="s">
        <v>86</v>
      </c>
      <c r="B169" s="7">
        <f t="shared" si="46"/>
        <v>27</v>
      </c>
      <c r="C169" s="12"/>
      <c r="D169" s="7">
        <f t="shared" si="47"/>
        <v>27</v>
      </c>
      <c r="E169" s="7">
        <f t="shared" si="48"/>
        <v>27</v>
      </c>
      <c r="F169" s="12"/>
      <c r="G169" s="12"/>
      <c r="H169" s="7">
        <f t="shared" si="49"/>
        <v>27</v>
      </c>
      <c r="I169" s="12">
        <v>5</v>
      </c>
      <c r="J169" s="12">
        <v>14</v>
      </c>
      <c r="K169" s="12">
        <v>8</v>
      </c>
      <c r="L169" s="12"/>
      <c r="M169" s="7">
        <f t="shared" si="50"/>
        <v>0</v>
      </c>
      <c r="N169" s="12"/>
      <c r="O169" s="12"/>
      <c r="P169" s="12"/>
      <c r="Q169" s="10">
        <f t="shared" si="44"/>
        <v>100</v>
      </c>
      <c r="R169" s="10">
        <f t="shared" si="45"/>
        <v>70.370370370370367</v>
      </c>
      <c r="S169" s="11"/>
    </row>
    <row r="170" spans="1:19" x14ac:dyDescent="0.2">
      <c r="A170" s="14" t="s">
        <v>32</v>
      </c>
      <c r="B170" s="15">
        <f t="shared" si="46"/>
        <v>1659</v>
      </c>
      <c r="C170" s="16">
        <f>SUM(C149:C169)</f>
        <v>2</v>
      </c>
      <c r="D170" s="16">
        <f>E170+F170</f>
        <v>1657</v>
      </c>
      <c r="E170" s="16">
        <f>G170+H170+M170</f>
        <v>1640</v>
      </c>
      <c r="F170" s="16">
        <f>SUM(F149:F169)</f>
        <v>17</v>
      </c>
      <c r="G170" s="16">
        <f>SUM(G149:G169)</f>
        <v>34</v>
      </c>
      <c r="H170" s="16">
        <f>I170+J170+K170+L170</f>
        <v>1479</v>
      </c>
      <c r="I170" s="16">
        <f>SUM(I149:I169)</f>
        <v>229</v>
      </c>
      <c r="J170" s="16">
        <f>SUM(J149:J169)</f>
        <v>366</v>
      </c>
      <c r="K170" s="16">
        <f>SUM(K149:K169)</f>
        <v>667</v>
      </c>
      <c r="L170" s="16">
        <f>SUM(L149:L169)</f>
        <v>217</v>
      </c>
      <c r="M170" s="16">
        <f>N170+O170+P170</f>
        <v>127</v>
      </c>
      <c r="N170" s="16">
        <f>SUM(N149:N169)</f>
        <v>57</v>
      </c>
      <c r="O170" s="16">
        <f>SUM(O149:O169)</f>
        <v>46</v>
      </c>
      <c r="P170" s="16">
        <f>SUM(P149:P169)</f>
        <v>24</v>
      </c>
      <c r="Q170" s="17">
        <f t="shared" si="44"/>
        <v>89.257694628847318</v>
      </c>
      <c r="R170" s="17">
        <f t="shared" si="45"/>
        <v>35.908267954133976</v>
      </c>
      <c r="S170" s="11"/>
    </row>
    <row r="171" spans="1:19" x14ac:dyDescent="0.2">
      <c r="A171" s="18" t="s">
        <v>33</v>
      </c>
      <c r="B171" s="19"/>
      <c r="C171" s="19"/>
      <c r="D171" s="20">
        <f>(D170/B170)*100</f>
        <v>99.879445449065713</v>
      </c>
      <c r="E171" s="20">
        <f>(E170/D170)*100</f>
        <v>98.974049487024743</v>
      </c>
      <c r="F171" s="20">
        <f>(F170/D170)*100</f>
        <v>1.0259505129752564</v>
      </c>
      <c r="G171" s="20">
        <f>(G170/D170)*100</f>
        <v>2.0519010259505128</v>
      </c>
      <c r="H171" s="20">
        <f>(H170/D170)*100</f>
        <v>89.257694628847318</v>
      </c>
      <c r="I171" s="20">
        <f>(I170/D170)*100</f>
        <v>13.820156910078454</v>
      </c>
      <c r="J171" s="20">
        <f>(J170/D170)*100</f>
        <v>22.088111044055523</v>
      </c>
      <c r="K171" s="20">
        <f>(K170/D170)*100</f>
        <v>40.253470126735067</v>
      </c>
      <c r="L171" s="20">
        <f>(L170/D170)*100</f>
        <v>13.095956547978274</v>
      </c>
      <c r="M171" s="20">
        <f>(M170/D170)*100</f>
        <v>7.6644538322269167</v>
      </c>
      <c r="N171" s="20">
        <f>(N170/D170)*100</f>
        <v>3.4399517199758605</v>
      </c>
      <c r="O171" s="20">
        <f>(O170/D170)*100</f>
        <v>2.776101388050694</v>
      </c>
      <c r="P171" s="20">
        <f>(P170/D170)*100</f>
        <v>1.448400724200362</v>
      </c>
      <c r="Q171" s="21"/>
      <c r="R171" s="21"/>
      <c r="S171" s="11"/>
    </row>
    <row r="172" spans="1:19" x14ac:dyDescent="0.2">
      <c r="A172" s="121"/>
      <c r="B172" s="66"/>
      <c r="C172" s="66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67"/>
      <c r="R172" s="67"/>
      <c r="S172" s="68"/>
    </row>
    <row r="173" spans="1:19" x14ac:dyDescent="0.2">
      <c r="A173" s="91" t="s">
        <v>80</v>
      </c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</row>
    <row r="174" spans="1:19" x14ac:dyDescent="0.2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</row>
    <row r="175" spans="1:1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x14ac:dyDescent="0.2">
      <c r="A176" s="89" t="s">
        <v>0</v>
      </c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</row>
    <row r="177" spans="1:19" x14ac:dyDescent="0.2">
      <c r="A177" s="89" t="s">
        <v>56</v>
      </c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</row>
    <row r="178" spans="1:19" x14ac:dyDescent="0.2">
      <c r="A178" s="90" t="s">
        <v>89</v>
      </c>
      <c r="B178" s="90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</row>
    <row r="179" spans="1:19" x14ac:dyDescent="0.2">
      <c r="A179" s="1"/>
      <c r="B179" s="1"/>
      <c r="C179" s="2"/>
      <c r="D179" s="91" t="s">
        <v>42</v>
      </c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1"/>
      <c r="P179" s="1"/>
      <c r="Q179" s="1"/>
      <c r="R179" s="1"/>
      <c r="S179" s="1"/>
    </row>
    <row r="180" spans="1:19" x14ac:dyDescent="0.2">
      <c r="A180" s="1"/>
      <c r="B180" s="1"/>
      <c r="C180" s="92" t="s">
        <v>94</v>
      </c>
      <c r="D180" s="9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92" t="s">
        <v>83</v>
      </c>
      <c r="P180" s="91"/>
      <c r="Q180" s="91"/>
      <c r="R180" s="91"/>
      <c r="S180" s="91"/>
    </row>
    <row r="181" spans="1:19" x14ac:dyDescent="0.2">
      <c r="A181" s="93" t="s">
        <v>3</v>
      </c>
      <c r="B181" s="93" t="s">
        <v>4</v>
      </c>
      <c r="C181" s="93" t="s">
        <v>82</v>
      </c>
      <c r="D181" s="93" t="s">
        <v>5</v>
      </c>
      <c r="E181" s="93" t="s">
        <v>6</v>
      </c>
      <c r="F181" s="95" t="s">
        <v>7</v>
      </c>
      <c r="G181" s="96" t="s">
        <v>93</v>
      </c>
      <c r="H181" s="93" t="s">
        <v>8</v>
      </c>
      <c r="I181" s="93"/>
      <c r="J181" s="93"/>
      <c r="K181" s="93"/>
      <c r="L181" s="93"/>
      <c r="M181" s="98" t="s">
        <v>9</v>
      </c>
      <c r="N181" s="99"/>
      <c r="O181" s="99"/>
      <c r="P181" s="100"/>
      <c r="Q181" s="93" t="s">
        <v>10</v>
      </c>
      <c r="R181" s="93" t="s">
        <v>11</v>
      </c>
      <c r="S181" s="102" t="s">
        <v>12</v>
      </c>
    </row>
    <row r="182" spans="1:19" ht="77.25" x14ac:dyDescent="0.2">
      <c r="A182" s="93"/>
      <c r="B182" s="94"/>
      <c r="C182" s="93"/>
      <c r="D182" s="93"/>
      <c r="E182" s="93"/>
      <c r="F182" s="95"/>
      <c r="G182" s="97"/>
      <c r="H182" s="80" t="s">
        <v>98</v>
      </c>
      <c r="I182" s="76" t="s">
        <v>96</v>
      </c>
      <c r="J182" s="76" t="s">
        <v>14</v>
      </c>
      <c r="K182" s="76" t="s">
        <v>97</v>
      </c>
      <c r="L182" s="76" t="s">
        <v>15</v>
      </c>
      <c r="M182" s="73" t="s">
        <v>16</v>
      </c>
      <c r="N182" s="73" t="s">
        <v>17</v>
      </c>
      <c r="O182" s="73" t="s">
        <v>18</v>
      </c>
      <c r="P182" s="73" t="s">
        <v>19</v>
      </c>
      <c r="Q182" s="101"/>
      <c r="R182" s="94"/>
      <c r="S182" s="102"/>
    </row>
    <row r="183" spans="1:19" x14ac:dyDescent="0.2">
      <c r="A183" s="73">
        <v>1</v>
      </c>
      <c r="B183" s="75">
        <v>2</v>
      </c>
      <c r="C183" s="73">
        <v>3</v>
      </c>
      <c r="D183" s="73">
        <v>4</v>
      </c>
      <c r="E183" s="73">
        <v>5</v>
      </c>
      <c r="F183" s="73">
        <v>6</v>
      </c>
      <c r="G183" s="73">
        <v>7</v>
      </c>
      <c r="H183" s="73">
        <v>8</v>
      </c>
      <c r="I183" s="73">
        <v>9</v>
      </c>
      <c r="J183" s="73">
        <v>10</v>
      </c>
      <c r="K183" s="73">
        <v>11</v>
      </c>
      <c r="L183" s="73">
        <v>12</v>
      </c>
      <c r="M183" s="73">
        <v>13</v>
      </c>
      <c r="N183" s="73">
        <v>14</v>
      </c>
      <c r="O183" s="73">
        <v>15</v>
      </c>
      <c r="P183" s="73">
        <v>16</v>
      </c>
      <c r="Q183" s="73">
        <v>17</v>
      </c>
      <c r="R183" s="75">
        <v>18</v>
      </c>
      <c r="S183" s="74">
        <v>19</v>
      </c>
    </row>
    <row r="184" spans="1:19" s="83" customFormat="1" x14ac:dyDescent="0.2">
      <c r="A184" s="23" t="s">
        <v>25</v>
      </c>
      <c r="B184" s="7">
        <f>C184+D184</f>
        <v>276</v>
      </c>
      <c r="C184" s="9"/>
      <c r="D184" s="7">
        <f t="shared" ref="D184:D186" si="55">E184+F184</f>
        <v>276</v>
      </c>
      <c r="E184" s="7">
        <f t="shared" ref="E184:E186" si="56">G184+H184+M184</f>
        <v>261</v>
      </c>
      <c r="F184" s="9">
        <v>15</v>
      </c>
      <c r="G184" s="9"/>
      <c r="H184" s="7">
        <f t="shared" ref="H184:H186" si="57">SUM(I184:L184)</f>
        <v>256</v>
      </c>
      <c r="I184" s="9">
        <v>15</v>
      </c>
      <c r="J184" s="9">
        <v>50</v>
      </c>
      <c r="K184" s="9">
        <v>190</v>
      </c>
      <c r="L184" s="9">
        <v>1</v>
      </c>
      <c r="M184" s="7">
        <f t="shared" ref="M184:M187" si="58">SUM(N184:P184)</f>
        <v>5</v>
      </c>
      <c r="N184" s="9">
        <v>5</v>
      </c>
      <c r="O184" s="9"/>
      <c r="P184" s="9"/>
      <c r="Q184" s="10">
        <f t="shared" ref="Q184:Q187" si="59">(H184/D184)*100</f>
        <v>92.753623188405797</v>
      </c>
      <c r="R184" s="10">
        <f t="shared" ref="R184:R187" si="60">((J184+I184)/D184)*100</f>
        <v>23.55072463768116</v>
      </c>
      <c r="S184" s="19"/>
    </row>
    <row r="185" spans="1:19" s="83" customFormat="1" ht="12" x14ac:dyDescent="0.2">
      <c r="A185" s="63" t="s">
        <v>95</v>
      </c>
      <c r="B185" s="7">
        <f>C185+D185</f>
        <v>140</v>
      </c>
      <c r="C185" s="9"/>
      <c r="D185" s="7">
        <f>E185+F185</f>
        <v>140</v>
      </c>
      <c r="E185" s="7">
        <f>G185+H185+M185</f>
        <v>140</v>
      </c>
      <c r="F185" s="9"/>
      <c r="G185" s="9">
        <v>34</v>
      </c>
      <c r="H185" s="7">
        <f>SUM(I185:L185)</f>
        <v>106</v>
      </c>
      <c r="I185" s="9"/>
      <c r="J185" s="9">
        <v>50</v>
      </c>
      <c r="K185" s="9">
        <v>54</v>
      </c>
      <c r="L185" s="9">
        <v>2</v>
      </c>
      <c r="M185" s="7">
        <f>N185+O185+P185</f>
        <v>0</v>
      </c>
      <c r="N185" s="9"/>
      <c r="O185" s="9"/>
      <c r="P185" s="9"/>
      <c r="Q185" s="10">
        <f>(H185/D185)*100</f>
        <v>75.714285714285708</v>
      </c>
      <c r="R185" s="10">
        <f>((J185+I185)/D185)*100</f>
        <v>35.714285714285715</v>
      </c>
      <c r="S185" s="19"/>
    </row>
    <row r="186" spans="1:19" s="83" customFormat="1" x14ac:dyDescent="0.2">
      <c r="A186" s="23" t="s">
        <v>26</v>
      </c>
      <c r="B186" s="7">
        <f t="shared" ref="B186:B187" si="61">C186+D186</f>
        <v>119</v>
      </c>
      <c r="C186" s="9"/>
      <c r="D186" s="7">
        <f t="shared" si="55"/>
        <v>119</v>
      </c>
      <c r="E186" s="7">
        <f t="shared" si="56"/>
        <v>119</v>
      </c>
      <c r="F186" s="9"/>
      <c r="G186" s="9"/>
      <c r="H186" s="7">
        <f t="shared" si="57"/>
        <v>112</v>
      </c>
      <c r="I186" s="9">
        <v>5</v>
      </c>
      <c r="J186" s="9">
        <v>26</v>
      </c>
      <c r="K186" s="9">
        <v>81</v>
      </c>
      <c r="L186" s="9"/>
      <c r="M186" s="7">
        <f t="shared" si="58"/>
        <v>7</v>
      </c>
      <c r="N186" s="9">
        <v>7</v>
      </c>
      <c r="O186" s="9"/>
      <c r="P186" s="9"/>
      <c r="Q186" s="10">
        <f t="shared" si="59"/>
        <v>94.117647058823522</v>
      </c>
      <c r="R186" s="10">
        <f t="shared" si="60"/>
        <v>26.05042016806723</v>
      </c>
      <c r="S186" s="19"/>
    </row>
    <row r="187" spans="1:19" x14ac:dyDescent="0.2">
      <c r="A187" s="14" t="s">
        <v>32</v>
      </c>
      <c r="B187" s="15">
        <f t="shared" si="61"/>
        <v>535</v>
      </c>
      <c r="C187" s="16">
        <f t="shared" ref="C187:L187" si="62">SUM(C184:C186)</f>
        <v>0</v>
      </c>
      <c r="D187" s="16">
        <f t="shared" si="62"/>
        <v>535</v>
      </c>
      <c r="E187" s="16">
        <f t="shared" si="62"/>
        <v>520</v>
      </c>
      <c r="F187" s="16">
        <f t="shared" si="62"/>
        <v>15</v>
      </c>
      <c r="G187" s="16">
        <f t="shared" si="62"/>
        <v>34</v>
      </c>
      <c r="H187" s="16">
        <f t="shared" si="62"/>
        <v>474</v>
      </c>
      <c r="I187" s="16">
        <f t="shared" si="62"/>
        <v>20</v>
      </c>
      <c r="J187" s="16">
        <f t="shared" si="62"/>
        <v>126</v>
      </c>
      <c r="K187" s="16">
        <f t="shared" si="62"/>
        <v>325</v>
      </c>
      <c r="L187" s="16">
        <f t="shared" si="62"/>
        <v>3</v>
      </c>
      <c r="M187" s="15">
        <f t="shared" si="58"/>
        <v>12</v>
      </c>
      <c r="N187" s="16">
        <f>SUM(N184:N186)</f>
        <v>12</v>
      </c>
      <c r="O187" s="16">
        <f>SUM(O184:O186)</f>
        <v>0</v>
      </c>
      <c r="P187" s="16">
        <f>SUM(P184:P186)</f>
        <v>0</v>
      </c>
      <c r="Q187" s="17">
        <f t="shared" si="59"/>
        <v>88.598130841121488</v>
      </c>
      <c r="R187" s="17">
        <f t="shared" si="60"/>
        <v>27.289719626168225</v>
      </c>
      <c r="S187" s="50"/>
    </row>
    <row r="188" spans="1:19" x14ac:dyDescent="0.2">
      <c r="A188" s="18" t="s">
        <v>33</v>
      </c>
      <c r="B188" s="19"/>
      <c r="C188" s="19"/>
      <c r="D188" s="20">
        <f>(D187/B187)*100</f>
        <v>100</v>
      </c>
      <c r="E188" s="20">
        <f>(E187/D187)*100</f>
        <v>97.196261682242991</v>
      </c>
      <c r="F188" s="20">
        <f>(F187/D187)*100</f>
        <v>2.8037383177570092</v>
      </c>
      <c r="G188" s="20">
        <f>(G187/D187)*100</f>
        <v>6.3551401869158877</v>
      </c>
      <c r="H188" s="20">
        <f>(H187/D187)*100</f>
        <v>88.598130841121488</v>
      </c>
      <c r="I188" s="20">
        <f>(I187/D187)*100</f>
        <v>3.7383177570093453</v>
      </c>
      <c r="J188" s="20">
        <f>(J187/D187)*100</f>
        <v>23.551401869158877</v>
      </c>
      <c r="K188" s="20">
        <f>(K187/D187)*100</f>
        <v>60.747663551401864</v>
      </c>
      <c r="L188" s="20">
        <f>L187/D187*100</f>
        <v>0.56074766355140182</v>
      </c>
      <c r="M188" s="20">
        <f>(M187/D187)*100</f>
        <v>2.2429906542056073</v>
      </c>
      <c r="N188" s="20">
        <f>(N187/D187)*100</f>
        <v>2.2429906542056073</v>
      </c>
      <c r="O188" s="20">
        <f>(O187/D187)*100</f>
        <v>0</v>
      </c>
      <c r="P188" s="20">
        <f>(P187/D187)*100</f>
        <v>0</v>
      </c>
      <c r="Q188" s="25"/>
      <c r="R188" s="25"/>
      <c r="S188" s="11"/>
    </row>
    <row r="189" spans="1:19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x14ac:dyDescent="0.2">
      <c r="A190" s="91" t="s">
        <v>80</v>
      </c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</row>
    <row r="191" spans="1:19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3" spans="1:19" x14ac:dyDescent="0.2">
      <c r="A193" s="89" t="s">
        <v>0</v>
      </c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</row>
    <row r="194" spans="1:19" x14ac:dyDescent="0.2">
      <c r="A194" s="89" t="s">
        <v>57</v>
      </c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</row>
    <row r="195" spans="1:19" x14ac:dyDescent="0.2">
      <c r="A195" s="90" t="s">
        <v>85</v>
      </c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</row>
    <row r="196" spans="1:19" x14ac:dyDescent="0.2">
      <c r="A196" s="1"/>
      <c r="B196" s="1"/>
      <c r="C196" s="2"/>
      <c r="D196" s="2"/>
      <c r="E196" s="91" t="s">
        <v>42</v>
      </c>
      <c r="F196" s="91"/>
      <c r="G196" s="91"/>
      <c r="H196" s="91"/>
      <c r="I196" s="91"/>
      <c r="J196" s="91"/>
      <c r="K196" s="91"/>
      <c r="L196" s="91"/>
      <c r="M196" s="91"/>
      <c r="N196" s="1"/>
      <c r="O196" s="1"/>
      <c r="P196" s="1"/>
      <c r="Q196" s="1"/>
      <c r="R196" s="1"/>
      <c r="S196" s="1"/>
    </row>
    <row r="197" spans="1:19" x14ac:dyDescent="0.2">
      <c r="A197" s="1"/>
      <c r="B197" s="1"/>
      <c r="C197" s="92" t="s">
        <v>69</v>
      </c>
      <c r="D197" s="9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92" t="s">
        <v>84</v>
      </c>
      <c r="P197" s="91"/>
      <c r="Q197" s="91"/>
      <c r="R197" s="91"/>
      <c r="S197" s="91"/>
    </row>
    <row r="198" spans="1:19" x14ac:dyDescent="0.2">
      <c r="A198" s="93" t="s">
        <v>3</v>
      </c>
      <c r="B198" s="93" t="s">
        <v>4</v>
      </c>
      <c r="C198" s="93" t="s">
        <v>82</v>
      </c>
      <c r="D198" s="93" t="s">
        <v>5</v>
      </c>
      <c r="E198" s="93" t="s">
        <v>6</v>
      </c>
      <c r="F198" s="95" t="s">
        <v>7</v>
      </c>
      <c r="G198" s="96" t="s">
        <v>93</v>
      </c>
      <c r="H198" s="93" t="s">
        <v>8</v>
      </c>
      <c r="I198" s="93"/>
      <c r="J198" s="93"/>
      <c r="K198" s="93"/>
      <c r="L198" s="93"/>
      <c r="M198" s="98" t="s">
        <v>9</v>
      </c>
      <c r="N198" s="99"/>
      <c r="O198" s="99"/>
      <c r="P198" s="100"/>
      <c r="Q198" s="93" t="s">
        <v>10</v>
      </c>
      <c r="R198" s="93" t="s">
        <v>11</v>
      </c>
      <c r="S198" s="102" t="s">
        <v>12</v>
      </c>
    </row>
    <row r="199" spans="1:19" ht="77.25" x14ac:dyDescent="0.2">
      <c r="A199" s="93"/>
      <c r="B199" s="94"/>
      <c r="C199" s="93"/>
      <c r="D199" s="93"/>
      <c r="E199" s="93"/>
      <c r="F199" s="95"/>
      <c r="G199" s="97"/>
      <c r="H199" s="76" t="s">
        <v>13</v>
      </c>
      <c r="I199" s="76" t="s">
        <v>96</v>
      </c>
      <c r="J199" s="76" t="s">
        <v>14</v>
      </c>
      <c r="K199" s="76" t="s">
        <v>97</v>
      </c>
      <c r="L199" s="76" t="s">
        <v>15</v>
      </c>
      <c r="M199" s="4" t="s">
        <v>16</v>
      </c>
      <c r="N199" s="4" t="s">
        <v>17</v>
      </c>
      <c r="O199" s="4" t="s">
        <v>18</v>
      </c>
      <c r="P199" s="4" t="s">
        <v>19</v>
      </c>
      <c r="Q199" s="101"/>
      <c r="R199" s="94"/>
      <c r="S199" s="102"/>
    </row>
    <row r="200" spans="1:19" x14ac:dyDescent="0.2">
      <c r="A200" s="4">
        <v>1</v>
      </c>
      <c r="B200" s="5">
        <v>2</v>
      </c>
      <c r="C200" s="4">
        <v>3</v>
      </c>
      <c r="D200" s="4">
        <v>4</v>
      </c>
      <c r="E200" s="4">
        <v>5</v>
      </c>
      <c r="F200" s="4">
        <v>6</v>
      </c>
      <c r="G200" s="4">
        <v>7</v>
      </c>
      <c r="H200" s="4">
        <v>8</v>
      </c>
      <c r="I200" s="4">
        <v>9</v>
      </c>
      <c r="J200" s="4">
        <v>10</v>
      </c>
      <c r="K200" s="4">
        <v>11</v>
      </c>
      <c r="L200" s="4">
        <v>12</v>
      </c>
      <c r="M200" s="4">
        <v>13</v>
      </c>
      <c r="N200" s="4">
        <v>14</v>
      </c>
      <c r="O200" s="4">
        <v>15</v>
      </c>
      <c r="P200" s="4">
        <v>16</v>
      </c>
      <c r="Q200" s="4">
        <v>17</v>
      </c>
      <c r="R200" s="5">
        <v>18</v>
      </c>
      <c r="S200" s="6">
        <v>19</v>
      </c>
    </row>
    <row r="201" spans="1:19" ht="12" x14ac:dyDescent="0.2">
      <c r="A201" s="63" t="s">
        <v>20</v>
      </c>
      <c r="B201" s="7">
        <f>C201+D201</f>
        <v>72</v>
      </c>
      <c r="C201" s="8">
        <v>1</v>
      </c>
      <c r="D201" s="7">
        <f>E201+F201</f>
        <v>71</v>
      </c>
      <c r="E201" s="7">
        <f>G201+H201+M201</f>
        <v>71</v>
      </c>
      <c r="F201" s="9"/>
      <c r="G201" s="9"/>
      <c r="H201" s="7">
        <f>SUM(I201:L201)</f>
        <v>70</v>
      </c>
      <c r="I201" s="9">
        <v>21</v>
      </c>
      <c r="J201" s="9">
        <v>29</v>
      </c>
      <c r="K201" s="9">
        <v>13</v>
      </c>
      <c r="L201" s="9">
        <v>7</v>
      </c>
      <c r="M201" s="7">
        <f>N201+O201+P201</f>
        <v>1</v>
      </c>
      <c r="N201" s="9"/>
      <c r="O201" s="9"/>
      <c r="P201" s="9">
        <v>1</v>
      </c>
      <c r="Q201" s="10">
        <f t="shared" ref="Q201:Q207" si="63">(H201/D201)*100</f>
        <v>98.591549295774655</v>
      </c>
      <c r="R201" s="10">
        <f t="shared" ref="R201:R207" si="64">((J201+I201)/D201)*100</f>
        <v>70.422535211267601</v>
      </c>
      <c r="S201" s="11"/>
    </row>
    <row r="202" spans="1:19" s="83" customFormat="1" ht="12" x14ac:dyDescent="0.2">
      <c r="A202" s="63" t="s">
        <v>21</v>
      </c>
      <c r="B202" s="7">
        <f t="shared" ref="B202:B219" si="65">C202+D202</f>
        <v>35</v>
      </c>
      <c r="C202" s="9"/>
      <c r="D202" s="7">
        <f t="shared" ref="D202:D218" si="66">E202+F202</f>
        <v>35</v>
      </c>
      <c r="E202" s="7">
        <f t="shared" ref="E202:E218" si="67">G202+H202+M202</f>
        <v>35</v>
      </c>
      <c r="F202" s="9"/>
      <c r="G202" s="9"/>
      <c r="H202" s="7">
        <f t="shared" ref="H202:H218" si="68">SUM(I202:L202)</f>
        <v>35</v>
      </c>
      <c r="I202" s="9">
        <v>13</v>
      </c>
      <c r="J202" s="9">
        <v>7</v>
      </c>
      <c r="K202" s="9">
        <v>8</v>
      </c>
      <c r="L202" s="9">
        <v>7</v>
      </c>
      <c r="M202" s="7">
        <f t="shared" ref="M202:M218" si="69">N202+O202+P202</f>
        <v>0</v>
      </c>
      <c r="N202" s="9"/>
      <c r="O202" s="9"/>
      <c r="P202" s="9"/>
      <c r="Q202" s="10">
        <f t="shared" si="63"/>
        <v>100</v>
      </c>
      <c r="R202" s="10">
        <f t="shared" si="64"/>
        <v>57.142857142857139</v>
      </c>
      <c r="S202" s="19"/>
    </row>
    <row r="203" spans="1:19" ht="12" x14ac:dyDescent="0.2">
      <c r="A203" s="64" t="s">
        <v>40</v>
      </c>
      <c r="B203" s="7">
        <f t="shared" si="65"/>
        <v>131</v>
      </c>
      <c r="C203" s="12"/>
      <c r="D203" s="7">
        <f t="shared" si="66"/>
        <v>131</v>
      </c>
      <c r="E203" s="7">
        <f t="shared" si="67"/>
        <v>131</v>
      </c>
      <c r="F203" s="12"/>
      <c r="G203" s="12"/>
      <c r="H203" s="7">
        <f t="shared" si="68"/>
        <v>106</v>
      </c>
      <c r="I203" s="12">
        <v>45</v>
      </c>
      <c r="J203" s="12">
        <v>43</v>
      </c>
      <c r="K203" s="12">
        <v>18</v>
      </c>
      <c r="L203" s="12"/>
      <c r="M203" s="7">
        <f t="shared" si="69"/>
        <v>25</v>
      </c>
      <c r="N203" s="12">
        <v>9</v>
      </c>
      <c r="O203" s="12">
        <v>2</v>
      </c>
      <c r="P203" s="12">
        <v>14</v>
      </c>
      <c r="Q203" s="10">
        <f t="shared" si="63"/>
        <v>80.916030534351151</v>
      </c>
      <c r="R203" s="10">
        <f t="shared" si="64"/>
        <v>67.175572519083971</v>
      </c>
      <c r="S203" s="11"/>
    </row>
    <row r="204" spans="1:19" ht="14.25" customHeight="1" x14ac:dyDescent="0.2">
      <c r="A204" s="64" t="s">
        <v>71</v>
      </c>
      <c r="B204" s="7">
        <f t="shared" si="65"/>
        <v>35</v>
      </c>
      <c r="C204" s="12"/>
      <c r="D204" s="7">
        <f t="shared" si="66"/>
        <v>35</v>
      </c>
      <c r="E204" s="7">
        <f t="shared" si="67"/>
        <v>35</v>
      </c>
      <c r="F204" s="12"/>
      <c r="G204" s="12"/>
      <c r="H204" s="7">
        <f t="shared" si="68"/>
        <v>35</v>
      </c>
      <c r="I204" s="12">
        <v>8</v>
      </c>
      <c r="J204" s="12">
        <v>9</v>
      </c>
      <c r="K204" s="12">
        <v>18</v>
      </c>
      <c r="L204" s="12"/>
      <c r="M204" s="7">
        <f t="shared" si="69"/>
        <v>0</v>
      </c>
      <c r="N204" s="12"/>
      <c r="O204" s="12"/>
      <c r="P204" s="12"/>
      <c r="Q204" s="10">
        <f t="shared" si="63"/>
        <v>100</v>
      </c>
      <c r="R204" s="10">
        <f t="shared" si="64"/>
        <v>48.571428571428569</v>
      </c>
      <c r="S204" s="11"/>
    </row>
    <row r="205" spans="1:19" ht="12" x14ac:dyDescent="0.2">
      <c r="A205" s="64" t="s">
        <v>22</v>
      </c>
      <c r="B205" s="7">
        <f t="shared" si="65"/>
        <v>103</v>
      </c>
      <c r="C205" s="12"/>
      <c r="D205" s="7">
        <f t="shared" si="66"/>
        <v>103</v>
      </c>
      <c r="E205" s="7">
        <f t="shared" si="67"/>
        <v>103</v>
      </c>
      <c r="F205" s="12"/>
      <c r="G205" s="12"/>
      <c r="H205" s="7">
        <f t="shared" si="68"/>
        <v>99</v>
      </c>
      <c r="I205" s="12">
        <v>32</v>
      </c>
      <c r="J205" s="12">
        <v>22</v>
      </c>
      <c r="K205" s="12">
        <v>25</v>
      </c>
      <c r="L205" s="12">
        <v>20</v>
      </c>
      <c r="M205" s="7">
        <f t="shared" si="69"/>
        <v>4</v>
      </c>
      <c r="N205" s="12">
        <v>2</v>
      </c>
      <c r="O205" s="12"/>
      <c r="P205" s="12">
        <v>2</v>
      </c>
      <c r="Q205" s="10">
        <f t="shared" si="63"/>
        <v>96.116504854368941</v>
      </c>
      <c r="R205" s="10">
        <f t="shared" si="64"/>
        <v>52.427184466019419</v>
      </c>
      <c r="S205" s="11"/>
    </row>
    <row r="206" spans="1:19" ht="12" x14ac:dyDescent="0.2">
      <c r="A206" s="64" t="s">
        <v>39</v>
      </c>
      <c r="B206" s="7">
        <f t="shared" si="65"/>
        <v>21</v>
      </c>
      <c r="C206" s="12"/>
      <c r="D206" s="7">
        <f t="shared" si="66"/>
        <v>21</v>
      </c>
      <c r="E206" s="7">
        <f t="shared" si="67"/>
        <v>21</v>
      </c>
      <c r="F206" s="12"/>
      <c r="G206" s="12"/>
      <c r="H206" s="7">
        <f t="shared" si="68"/>
        <v>15</v>
      </c>
      <c r="I206" s="12">
        <v>7</v>
      </c>
      <c r="J206" s="12">
        <v>5</v>
      </c>
      <c r="K206" s="12">
        <v>3</v>
      </c>
      <c r="L206" s="12"/>
      <c r="M206" s="7">
        <f t="shared" si="69"/>
        <v>6</v>
      </c>
      <c r="N206" s="12"/>
      <c r="O206" s="12">
        <v>1</v>
      </c>
      <c r="P206" s="12">
        <v>5</v>
      </c>
      <c r="Q206" s="10">
        <f t="shared" si="63"/>
        <v>71.428571428571431</v>
      </c>
      <c r="R206" s="10">
        <f t="shared" si="64"/>
        <v>57.142857142857139</v>
      </c>
      <c r="S206" s="11"/>
    </row>
    <row r="207" spans="1:19" ht="16.5" customHeight="1" x14ac:dyDescent="0.2">
      <c r="A207" s="64" t="s">
        <v>23</v>
      </c>
      <c r="B207" s="7">
        <f t="shared" si="65"/>
        <v>39</v>
      </c>
      <c r="C207" s="12"/>
      <c r="D207" s="7">
        <f t="shared" si="66"/>
        <v>39</v>
      </c>
      <c r="E207" s="7">
        <f t="shared" si="67"/>
        <v>39</v>
      </c>
      <c r="F207" s="12"/>
      <c r="G207" s="12"/>
      <c r="H207" s="7">
        <f t="shared" si="68"/>
        <v>39</v>
      </c>
      <c r="I207" s="12">
        <v>9</v>
      </c>
      <c r="J207" s="12">
        <v>21</v>
      </c>
      <c r="K207" s="12">
        <v>7</v>
      </c>
      <c r="L207" s="12">
        <v>2</v>
      </c>
      <c r="M207" s="7">
        <f t="shared" si="69"/>
        <v>0</v>
      </c>
      <c r="N207" s="12"/>
      <c r="O207" s="12"/>
      <c r="P207" s="12"/>
      <c r="Q207" s="10">
        <f t="shared" si="63"/>
        <v>100</v>
      </c>
      <c r="R207" s="10">
        <f t="shared" si="64"/>
        <v>76.923076923076934</v>
      </c>
      <c r="S207" s="11"/>
    </row>
    <row r="208" spans="1:19" ht="12" x14ac:dyDescent="0.2">
      <c r="A208" s="64" t="s">
        <v>75</v>
      </c>
      <c r="B208" s="7">
        <f t="shared" si="65"/>
        <v>108</v>
      </c>
      <c r="C208" s="12"/>
      <c r="D208" s="7">
        <f t="shared" si="66"/>
        <v>108</v>
      </c>
      <c r="E208" s="7">
        <f t="shared" si="67"/>
        <v>108</v>
      </c>
      <c r="F208" s="12"/>
      <c r="G208" s="12"/>
      <c r="H208" s="7">
        <f t="shared" si="68"/>
        <v>108</v>
      </c>
      <c r="I208" s="12">
        <v>33</v>
      </c>
      <c r="J208" s="12">
        <v>35</v>
      </c>
      <c r="K208" s="12">
        <v>35</v>
      </c>
      <c r="L208" s="12">
        <v>5</v>
      </c>
      <c r="M208" s="7">
        <f t="shared" si="69"/>
        <v>0</v>
      </c>
      <c r="N208" s="12"/>
      <c r="O208" s="12"/>
      <c r="P208" s="12"/>
      <c r="Q208" s="10">
        <f>(H208/D208)*100</f>
        <v>100</v>
      </c>
      <c r="R208" s="10">
        <f>((J208+I208)/D208)*100</f>
        <v>62.962962962962962</v>
      </c>
      <c r="S208" s="11"/>
    </row>
    <row r="209" spans="1:19" ht="12" x14ac:dyDescent="0.2">
      <c r="A209" s="64" t="s">
        <v>24</v>
      </c>
      <c r="B209" s="7">
        <f t="shared" si="65"/>
        <v>86</v>
      </c>
      <c r="C209" s="12"/>
      <c r="D209" s="7">
        <f t="shared" si="66"/>
        <v>86</v>
      </c>
      <c r="E209" s="7">
        <f t="shared" si="67"/>
        <v>86</v>
      </c>
      <c r="F209" s="12"/>
      <c r="G209" s="12"/>
      <c r="H209" s="7">
        <f t="shared" si="68"/>
        <v>86</v>
      </c>
      <c r="I209" s="12">
        <v>22</v>
      </c>
      <c r="J209" s="12">
        <v>30</v>
      </c>
      <c r="K209" s="12">
        <v>27</v>
      </c>
      <c r="L209" s="12">
        <v>7</v>
      </c>
      <c r="M209" s="7">
        <f t="shared" si="69"/>
        <v>0</v>
      </c>
      <c r="N209" s="12"/>
      <c r="O209" s="12"/>
      <c r="P209" s="12"/>
      <c r="Q209" s="10">
        <f t="shared" ref="Q209:Q212" si="70">(H209/D209)*100</f>
        <v>100</v>
      </c>
      <c r="R209" s="10">
        <f t="shared" ref="R209:R216" si="71">((J209+I209)/D209)*100</f>
        <v>60.465116279069761</v>
      </c>
      <c r="S209" s="11"/>
    </row>
    <row r="210" spans="1:19" s="83" customFormat="1" ht="24" x14ac:dyDescent="0.2">
      <c r="A210" s="63" t="s">
        <v>76</v>
      </c>
      <c r="B210" s="7">
        <f t="shared" si="65"/>
        <v>32</v>
      </c>
      <c r="C210" s="9"/>
      <c r="D210" s="7">
        <f t="shared" si="66"/>
        <v>32</v>
      </c>
      <c r="E210" s="7">
        <f t="shared" si="67"/>
        <v>32</v>
      </c>
      <c r="F210" s="9"/>
      <c r="G210" s="9"/>
      <c r="H210" s="7">
        <f t="shared" si="68"/>
        <v>32</v>
      </c>
      <c r="I210" s="9">
        <v>10</v>
      </c>
      <c r="J210" s="9">
        <v>10</v>
      </c>
      <c r="K210" s="9">
        <v>8</v>
      </c>
      <c r="L210" s="9">
        <v>4</v>
      </c>
      <c r="M210" s="7">
        <f t="shared" si="69"/>
        <v>0</v>
      </c>
      <c r="N210" s="9"/>
      <c r="O210" s="9"/>
      <c r="P210" s="9"/>
      <c r="Q210" s="10">
        <f t="shared" si="70"/>
        <v>100</v>
      </c>
      <c r="R210" s="10">
        <f t="shared" si="71"/>
        <v>62.5</v>
      </c>
      <c r="S210" s="19"/>
    </row>
    <row r="211" spans="1:19" s="83" customFormat="1" ht="12" x14ac:dyDescent="0.2">
      <c r="A211" s="63" t="s">
        <v>27</v>
      </c>
      <c r="B211" s="7">
        <f t="shared" si="65"/>
        <v>74</v>
      </c>
      <c r="C211" s="9"/>
      <c r="D211" s="7">
        <f t="shared" si="66"/>
        <v>74</v>
      </c>
      <c r="E211" s="7">
        <f t="shared" si="67"/>
        <v>74</v>
      </c>
      <c r="F211" s="9"/>
      <c r="G211" s="9"/>
      <c r="H211" s="7">
        <f t="shared" si="68"/>
        <v>74</v>
      </c>
      <c r="I211" s="9">
        <v>25</v>
      </c>
      <c r="J211" s="9">
        <v>20</v>
      </c>
      <c r="K211" s="9">
        <v>19</v>
      </c>
      <c r="L211" s="9">
        <v>10</v>
      </c>
      <c r="M211" s="7">
        <f t="shared" si="69"/>
        <v>0</v>
      </c>
      <c r="N211" s="9"/>
      <c r="O211" s="9"/>
      <c r="P211" s="9"/>
      <c r="Q211" s="10">
        <f t="shared" si="70"/>
        <v>100</v>
      </c>
      <c r="R211" s="10">
        <f t="shared" si="71"/>
        <v>60.810810810810814</v>
      </c>
      <c r="S211" s="19"/>
    </row>
    <row r="212" spans="1:19" ht="24.75" customHeight="1" x14ac:dyDescent="0.2">
      <c r="A212" s="64" t="s">
        <v>28</v>
      </c>
      <c r="B212" s="7">
        <f t="shared" si="65"/>
        <v>24</v>
      </c>
      <c r="C212" s="12"/>
      <c r="D212" s="7">
        <f t="shared" si="66"/>
        <v>24</v>
      </c>
      <c r="E212" s="7">
        <f t="shared" si="67"/>
        <v>24</v>
      </c>
      <c r="F212" s="12"/>
      <c r="G212" s="12"/>
      <c r="H212" s="7">
        <f t="shared" si="68"/>
        <v>20</v>
      </c>
      <c r="I212" s="12">
        <v>4</v>
      </c>
      <c r="J212" s="12">
        <v>1</v>
      </c>
      <c r="K212" s="12">
        <v>10</v>
      </c>
      <c r="L212" s="12">
        <v>5</v>
      </c>
      <c r="M212" s="7">
        <f t="shared" si="69"/>
        <v>4</v>
      </c>
      <c r="N212" s="12">
        <v>3</v>
      </c>
      <c r="O212" s="12"/>
      <c r="P212" s="12">
        <v>1</v>
      </c>
      <c r="Q212" s="10">
        <f t="shared" si="70"/>
        <v>83.333333333333343</v>
      </c>
      <c r="R212" s="10">
        <f t="shared" si="71"/>
        <v>20.833333333333336</v>
      </c>
      <c r="S212" s="11"/>
    </row>
    <row r="213" spans="1:19" ht="24" x14ac:dyDescent="0.2">
      <c r="A213" s="64" t="s">
        <v>77</v>
      </c>
      <c r="B213" s="7">
        <f t="shared" si="65"/>
        <v>52</v>
      </c>
      <c r="C213" s="12"/>
      <c r="D213" s="7">
        <f t="shared" si="66"/>
        <v>52</v>
      </c>
      <c r="E213" s="7">
        <f t="shared" si="67"/>
        <v>52</v>
      </c>
      <c r="F213" s="12"/>
      <c r="G213" s="12"/>
      <c r="H213" s="7">
        <f t="shared" si="68"/>
        <v>51</v>
      </c>
      <c r="I213" s="12">
        <v>18</v>
      </c>
      <c r="J213" s="12">
        <v>25</v>
      </c>
      <c r="K213" s="12">
        <v>8</v>
      </c>
      <c r="L213" s="12"/>
      <c r="M213" s="7">
        <f t="shared" si="69"/>
        <v>1</v>
      </c>
      <c r="N213" s="12">
        <v>1</v>
      </c>
      <c r="O213" s="12"/>
      <c r="P213" s="12"/>
      <c r="Q213" s="10">
        <f>(H213/D213)*100</f>
        <v>98.076923076923066</v>
      </c>
      <c r="R213" s="10">
        <f t="shared" si="71"/>
        <v>82.692307692307693</v>
      </c>
      <c r="S213" s="11"/>
    </row>
    <row r="214" spans="1:19" ht="12" x14ac:dyDescent="0.2">
      <c r="A214" s="64" t="s">
        <v>29</v>
      </c>
      <c r="B214" s="7">
        <f t="shared" si="65"/>
        <v>184</v>
      </c>
      <c r="C214" s="12"/>
      <c r="D214" s="7">
        <f t="shared" si="66"/>
        <v>184</v>
      </c>
      <c r="E214" s="7">
        <f t="shared" si="67"/>
        <v>184</v>
      </c>
      <c r="F214" s="12"/>
      <c r="G214" s="12">
        <v>12</v>
      </c>
      <c r="H214" s="7">
        <f t="shared" si="68"/>
        <v>170</v>
      </c>
      <c r="I214" s="12">
        <v>71</v>
      </c>
      <c r="J214" s="12">
        <v>49</v>
      </c>
      <c r="K214" s="12">
        <v>45</v>
      </c>
      <c r="L214" s="12">
        <v>5</v>
      </c>
      <c r="M214" s="7">
        <f t="shared" si="69"/>
        <v>2</v>
      </c>
      <c r="N214" s="12">
        <v>2</v>
      </c>
      <c r="O214" s="12"/>
      <c r="P214" s="12"/>
      <c r="Q214" s="10">
        <f t="shared" ref="Q214:Q216" si="72">(H214/D214)*100</f>
        <v>92.391304347826093</v>
      </c>
      <c r="R214" s="10">
        <f t="shared" si="71"/>
        <v>65.217391304347828</v>
      </c>
      <c r="S214" s="11"/>
    </row>
    <row r="215" spans="1:19" ht="12" x14ac:dyDescent="0.2">
      <c r="A215" s="64" t="s">
        <v>30</v>
      </c>
      <c r="B215" s="7">
        <f t="shared" si="65"/>
        <v>44</v>
      </c>
      <c r="C215" s="12"/>
      <c r="D215" s="7">
        <f t="shared" si="66"/>
        <v>44</v>
      </c>
      <c r="E215" s="7">
        <f t="shared" si="67"/>
        <v>44</v>
      </c>
      <c r="F215" s="12"/>
      <c r="G215" s="12"/>
      <c r="H215" s="7">
        <f t="shared" si="68"/>
        <v>34</v>
      </c>
      <c r="I215" s="12">
        <v>4</v>
      </c>
      <c r="J215" s="12">
        <v>14</v>
      </c>
      <c r="K215" s="12">
        <v>14</v>
      </c>
      <c r="L215" s="12">
        <v>2</v>
      </c>
      <c r="M215" s="7">
        <f t="shared" si="69"/>
        <v>10</v>
      </c>
      <c r="N215" s="12">
        <v>7</v>
      </c>
      <c r="O215" s="12">
        <v>1</v>
      </c>
      <c r="P215" s="12">
        <v>2</v>
      </c>
      <c r="Q215" s="10">
        <f t="shared" si="72"/>
        <v>77.272727272727266</v>
      </c>
      <c r="R215" s="10">
        <f t="shared" si="71"/>
        <v>40.909090909090914</v>
      </c>
      <c r="S215" s="11"/>
    </row>
    <row r="216" spans="1:19" ht="12" x14ac:dyDescent="0.2">
      <c r="A216" s="64" t="s">
        <v>31</v>
      </c>
      <c r="B216" s="7">
        <f t="shared" si="65"/>
        <v>55</v>
      </c>
      <c r="C216" s="12">
        <v>1</v>
      </c>
      <c r="D216" s="7">
        <f t="shared" si="66"/>
        <v>54</v>
      </c>
      <c r="E216" s="7">
        <f t="shared" si="67"/>
        <v>54</v>
      </c>
      <c r="F216" s="12"/>
      <c r="G216" s="12"/>
      <c r="H216" s="7">
        <f t="shared" si="68"/>
        <v>54</v>
      </c>
      <c r="I216" s="12">
        <v>19</v>
      </c>
      <c r="J216" s="12">
        <v>14</v>
      </c>
      <c r="K216" s="12">
        <v>18</v>
      </c>
      <c r="L216" s="12">
        <v>3</v>
      </c>
      <c r="M216" s="7">
        <f t="shared" si="69"/>
        <v>0</v>
      </c>
      <c r="N216" s="12"/>
      <c r="O216" s="12"/>
      <c r="P216" s="12"/>
      <c r="Q216" s="10">
        <f t="shared" si="72"/>
        <v>100</v>
      </c>
      <c r="R216" s="10">
        <f t="shared" si="71"/>
        <v>61.111111111111114</v>
      </c>
      <c r="S216" s="11"/>
    </row>
    <row r="217" spans="1:19" s="83" customFormat="1" ht="12" x14ac:dyDescent="0.2">
      <c r="A217" s="63" t="s">
        <v>78</v>
      </c>
      <c r="B217" s="7">
        <f t="shared" si="65"/>
        <v>188</v>
      </c>
      <c r="C217" s="69"/>
      <c r="D217" s="7">
        <f t="shared" si="66"/>
        <v>188</v>
      </c>
      <c r="E217" s="7">
        <f t="shared" si="67"/>
        <v>188</v>
      </c>
      <c r="F217" s="69"/>
      <c r="G217" s="69"/>
      <c r="H217" s="7">
        <f t="shared" si="68"/>
        <v>172</v>
      </c>
      <c r="I217" s="77">
        <v>63</v>
      </c>
      <c r="J217" s="77">
        <v>44</v>
      </c>
      <c r="K217" s="77">
        <v>50</v>
      </c>
      <c r="L217" s="77">
        <v>15</v>
      </c>
      <c r="M217" s="7">
        <f t="shared" si="69"/>
        <v>16</v>
      </c>
      <c r="N217" s="77">
        <v>10</v>
      </c>
      <c r="O217" s="77">
        <v>3</v>
      </c>
      <c r="P217" s="77">
        <v>3</v>
      </c>
      <c r="Q217" s="10">
        <f t="shared" ref="Q217:Q218" si="73">(H217/D217)*100</f>
        <v>91.489361702127653</v>
      </c>
      <c r="R217" s="10">
        <f t="shared" ref="R217:R218" si="74">((J217+I217)/D217)*100</f>
        <v>56.914893617021278</v>
      </c>
      <c r="S217" s="19"/>
    </row>
    <row r="218" spans="1:19" ht="12" x14ac:dyDescent="0.2">
      <c r="A218" s="64" t="s">
        <v>86</v>
      </c>
      <c r="B218" s="7">
        <f t="shared" si="65"/>
        <v>16</v>
      </c>
      <c r="C218" s="19"/>
      <c r="D218" s="7">
        <f t="shared" si="66"/>
        <v>16</v>
      </c>
      <c r="E218" s="7">
        <f t="shared" si="67"/>
        <v>16</v>
      </c>
      <c r="F218" s="71"/>
      <c r="G218" s="71"/>
      <c r="H218" s="7">
        <f t="shared" si="68"/>
        <v>16</v>
      </c>
      <c r="I218" s="77">
        <v>4</v>
      </c>
      <c r="J218" s="77">
        <v>10</v>
      </c>
      <c r="K218" s="77">
        <v>2</v>
      </c>
      <c r="L218" s="78"/>
      <c r="M218" s="7">
        <f t="shared" si="69"/>
        <v>0</v>
      </c>
      <c r="N218" s="71"/>
      <c r="O218" s="71"/>
      <c r="P218" s="71"/>
      <c r="Q218" s="10">
        <f t="shared" si="73"/>
        <v>100</v>
      </c>
      <c r="R218" s="10">
        <f t="shared" si="74"/>
        <v>87.5</v>
      </c>
      <c r="S218" s="11"/>
    </row>
    <row r="219" spans="1:19" x14ac:dyDescent="0.2">
      <c r="A219" s="14" t="s">
        <v>32</v>
      </c>
      <c r="B219" s="15">
        <f t="shared" si="65"/>
        <v>1299</v>
      </c>
      <c r="C219" s="16">
        <f>SUM(C201:C218)</f>
        <v>2</v>
      </c>
      <c r="D219" s="16">
        <f>E219+F219</f>
        <v>1297</v>
      </c>
      <c r="E219" s="16">
        <f>G219+H219+M219</f>
        <v>1297</v>
      </c>
      <c r="F219" s="16">
        <f>SUM(F201:F218)</f>
        <v>0</v>
      </c>
      <c r="G219" s="16">
        <f>SUM(G201:G218)</f>
        <v>12</v>
      </c>
      <c r="H219" s="16">
        <f>I219+J219+K219+L219</f>
        <v>1216</v>
      </c>
      <c r="I219" s="16">
        <f>SUM(I201:I218)</f>
        <v>408</v>
      </c>
      <c r="J219" s="16">
        <f>SUM(J201:J218)</f>
        <v>388</v>
      </c>
      <c r="K219" s="16">
        <f>SUM(K201:K218)</f>
        <v>328</v>
      </c>
      <c r="L219" s="16">
        <f>SUM(L201:L218)</f>
        <v>92</v>
      </c>
      <c r="M219" s="16">
        <f>N219+O219+P219</f>
        <v>69</v>
      </c>
      <c r="N219" s="16">
        <f>SUM(N201:N218)</f>
        <v>34</v>
      </c>
      <c r="O219" s="16">
        <f>SUM(O201:O218)</f>
        <v>7</v>
      </c>
      <c r="P219" s="16">
        <f>SUM(P201:P218)</f>
        <v>28</v>
      </c>
      <c r="Q219" s="17">
        <f t="shared" ref="Q219" si="75">(H219/D219)*100</f>
        <v>93.754818812644572</v>
      </c>
      <c r="R219" s="17">
        <f t="shared" ref="R219" si="76">((J219+I219)/D219)*100</f>
        <v>61.372397841171932</v>
      </c>
      <c r="S219" s="11"/>
    </row>
    <row r="220" spans="1:19" x14ac:dyDescent="0.2">
      <c r="A220" s="18" t="s">
        <v>33</v>
      </c>
      <c r="B220" s="19"/>
      <c r="C220" s="19"/>
      <c r="D220" s="20">
        <f>(D219/B219)*100</f>
        <v>99.846035411855269</v>
      </c>
      <c r="E220" s="20">
        <f>(E219/D219)*100</f>
        <v>100</v>
      </c>
      <c r="F220" s="20">
        <f>(F219/D219)*100</f>
        <v>0</v>
      </c>
      <c r="G220" s="20">
        <f>(G219/D219)*100</f>
        <v>0.9252120277563608</v>
      </c>
      <c r="H220" s="20">
        <f>(H219/D219)*100</f>
        <v>93.754818812644572</v>
      </c>
      <c r="I220" s="20">
        <f>(I219/D219)*100</f>
        <v>31.457208943716271</v>
      </c>
      <c r="J220" s="20">
        <f>(J219/D219)*100</f>
        <v>29.915188897455668</v>
      </c>
      <c r="K220" s="20">
        <f>(K219/D219)*100</f>
        <v>25.289128758673861</v>
      </c>
      <c r="L220" s="20">
        <f>(L219/D219)*100</f>
        <v>7.0932922127987661</v>
      </c>
      <c r="M220" s="20">
        <f>(M219/D219)*100</f>
        <v>5.3199691595990748</v>
      </c>
      <c r="N220" s="20">
        <f>(N219/D219)*100</f>
        <v>2.6214340786430221</v>
      </c>
      <c r="O220" s="20">
        <f>(O219/D219)*100</f>
        <v>0.53970701619121042</v>
      </c>
      <c r="P220" s="20">
        <f>(P219/D219)*100</f>
        <v>2.1588280647648417</v>
      </c>
      <c r="Q220" s="17">
        <f t="shared" ref="Q220" si="77">(H220/D220)*100</f>
        <v>93.899390622687207</v>
      </c>
      <c r="R220" s="17">
        <f t="shared" ref="R220" si="78">((J220+I220)/D220)*100</f>
        <v>61.467035308930107</v>
      </c>
      <c r="S220" s="11"/>
    </row>
    <row r="221" spans="1:19" ht="12" x14ac:dyDescent="0.2">
      <c r="A221" s="65"/>
      <c r="B221" s="66"/>
      <c r="C221" s="66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67"/>
      <c r="R221" s="67"/>
      <c r="S221" s="68"/>
    </row>
    <row r="222" spans="1:19" x14ac:dyDescent="0.2">
      <c r="A222" s="91" t="s">
        <v>80</v>
      </c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</row>
    <row r="225" spans="1:19" x14ac:dyDescent="0.2">
      <c r="A225" s="89" t="s">
        <v>0</v>
      </c>
      <c r="B225" s="89"/>
      <c r="C225" s="89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</row>
    <row r="226" spans="1:19" x14ac:dyDescent="0.2">
      <c r="A226" s="92" t="s">
        <v>58</v>
      </c>
      <c r="B226" s="92"/>
      <c r="C226" s="92"/>
      <c r="D226" s="92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</row>
    <row r="227" spans="1:19" x14ac:dyDescent="0.2">
      <c r="A227" s="90" t="s">
        <v>87</v>
      </c>
      <c r="B227" s="90"/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</row>
    <row r="228" spans="1:19" x14ac:dyDescent="0.2">
      <c r="A228" s="91" t="s">
        <v>1</v>
      </c>
      <c r="B228" s="91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</row>
    <row r="229" spans="1:19" x14ac:dyDescent="0.2">
      <c r="A229" s="1"/>
      <c r="B229" s="91"/>
      <c r="C229" s="91"/>
      <c r="D229" s="91"/>
      <c r="E229" s="103"/>
      <c r="F229" s="103"/>
      <c r="G229" s="103"/>
      <c r="H229" s="103"/>
      <c r="I229" s="103"/>
      <c r="J229" s="103"/>
      <c r="K229" s="103"/>
      <c r="L229" s="103"/>
      <c r="M229" s="103"/>
      <c r="N229" s="92" t="s">
        <v>88</v>
      </c>
      <c r="O229" s="91"/>
      <c r="P229" s="91"/>
      <c r="Q229" s="91"/>
      <c r="R229" s="91"/>
      <c r="S229" s="1"/>
    </row>
    <row r="230" spans="1:19" x14ac:dyDescent="0.2">
      <c r="A230" s="92" t="s">
        <v>38</v>
      </c>
      <c r="B230" s="92"/>
      <c r="C230" s="92"/>
      <c r="D230" s="92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</row>
    <row r="231" spans="1:19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x14ac:dyDescent="0.2">
      <c r="A232" s="93" t="s">
        <v>3</v>
      </c>
      <c r="B232" s="93" t="s">
        <v>4</v>
      </c>
      <c r="C232" s="93" t="s">
        <v>82</v>
      </c>
      <c r="D232" s="93" t="s">
        <v>5</v>
      </c>
      <c r="E232" s="93" t="s">
        <v>6</v>
      </c>
      <c r="F232" s="95" t="s">
        <v>7</v>
      </c>
      <c r="G232" s="96" t="s">
        <v>93</v>
      </c>
      <c r="H232" s="93" t="s">
        <v>8</v>
      </c>
      <c r="I232" s="93"/>
      <c r="J232" s="93"/>
      <c r="K232" s="93"/>
      <c r="L232" s="93"/>
      <c r="M232" s="98" t="s">
        <v>9</v>
      </c>
      <c r="N232" s="99"/>
      <c r="O232" s="99"/>
      <c r="P232" s="100"/>
      <c r="Q232" s="93" t="s">
        <v>10</v>
      </c>
      <c r="R232" s="93" t="s">
        <v>11</v>
      </c>
      <c r="S232" s="102" t="s">
        <v>12</v>
      </c>
    </row>
    <row r="233" spans="1:19" ht="77.25" x14ac:dyDescent="0.2">
      <c r="A233" s="93"/>
      <c r="B233" s="94"/>
      <c r="C233" s="93"/>
      <c r="D233" s="93"/>
      <c r="E233" s="93"/>
      <c r="F233" s="95"/>
      <c r="G233" s="97"/>
      <c r="H233" s="81" t="s">
        <v>98</v>
      </c>
      <c r="I233" s="76" t="s">
        <v>96</v>
      </c>
      <c r="J233" s="76" t="s">
        <v>14</v>
      </c>
      <c r="K233" s="76" t="s">
        <v>97</v>
      </c>
      <c r="L233" s="76" t="s">
        <v>15</v>
      </c>
      <c r="M233" s="73" t="s">
        <v>16</v>
      </c>
      <c r="N233" s="73" t="s">
        <v>17</v>
      </c>
      <c r="O233" s="73" t="s">
        <v>18</v>
      </c>
      <c r="P233" s="73" t="s">
        <v>19</v>
      </c>
      <c r="Q233" s="101"/>
      <c r="R233" s="94"/>
      <c r="S233" s="102"/>
    </row>
    <row r="234" spans="1:19" x14ac:dyDescent="0.2">
      <c r="A234" s="4">
        <v>1</v>
      </c>
      <c r="B234" s="5">
        <v>2</v>
      </c>
      <c r="C234" s="4">
        <v>3</v>
      </c>
      <c r="D234" s="4">
        <v>4</v>
      </c>
      <c r="E234" s="4">
        <v>5</v>
      </c>
      <c r="F234" s="4">
        <v>6</v>
      </c>
      <c r="G234" s="4">
        <v>7</v>
      </c>
      <c r="H234" s="4">
        <v>8</v>
      </c>
      <c r="I234" s="4">
        <v>9</v>
      </c>
      <c r="J234" s="4">
        <v>10</v>
      </c>
      <c r="K234" s="4">
        <v>11</v>
      </c>
      <c r="L234" s="4">
        <v>12</v>
      </c>
      <c r="M234" s="4">
        <v>13</v>
      </c>
      <c r="N234" s="4">
        <v>14</v>
      </c>
      <c r="O234" s="4">
        <v>15</v>
      </c>
      <c r="P234" s="4">
        <v>16</v>
      </c>
      <c r="Q234" s="4">
        <v>17</v>
      </c>
      <c r="R234" s="5">
        <v>18</v>
      </c>
      <c r="S234" s="6">
        <v>19</v>
      </c>
    </row>
    <row r="235" spans="1:19" x14ac:dyDescent="0.2">
      <c r="A235" s="23" t="s">
        <v>34</v>
      </c>
      <c r="B235" s="7">
        <f>C235+D235</f>
        <v>1674</v>
      </c>
      <c r="C235" s="12">
        <v>5</v>
      </c>
      <c r="D235" s="7">
        <f t="shared" ref="D235:D240" si="79">E235+F235</f>
        <v>1669</v>
      </c>
      <c r="E235" s="7">
        <f t="shared" ref="E235:E240" si="80">G235+H235+M235</f>
        <v>1647</v>
      </c>
      <c r="F235" s="12">
        <v>22</v>
      </c>
      <c r="G235" s="12">
        <v>10</v>
      </c>
      <c r="H235" s="7">
        <f t="shared" ref="H235:H240" si="81">SUM(I235:L235)</f>
        <v>1548</v>
      </c>
      <c r="I235" s="12">
        <v>99</v>
      </c>
      <c r="J235" s="12">
        <v>276</v>
      </c>
      <c r="K235" s="12">
        <v>874</v>
      </c>
      <c r="L235" s="12">
        <v>299</v>
      </c>
      <c r="M235" s="7">
        <f t="shared" ref="M235:M241" si="82">SUM(N235:P235)</f>
        <v>89</v>
      </c>
      <c r="N235" s="12">
        <v>48</v>
      </c>
      <c r="O235" s="12">
        <v>19</v>
      </c>
      <c r="P235" s="12">
        <v>22</v>
      </c>
      <c r="Q235" s="10">
        <f t="shared" ref="Q235:Q241" si="83">(H235/D235)*100</f>
        <v>92.750149790293591</v>
      </c>
      <c r="R235" s="10">
        <f t="shared" ref="R235:R241" si="84">((J235+I235)/D235)*100</f>
        <v>22.468544038346316</v>
      </c>
      <c r="S235" s="11"/>
    </row>
    <row r="236" spans="1:19" x14ac:dyDescent="0.2">
      <c r="A236" s="24" t="s">
        <v>35</v>
      </c>
      <c r="B236" s="7">
        <f t="shared" ref="B236:B240" si="85">C236+D236</f>
        <v>1765</v>
      </c>
      <c r="C236" s="12">
        <v>8</v>
      </c>
      <c r="D236" s="7">
        <f t="shared" si="79"/>
        <v>1757</v>
      </c>
      <c r="E236" s="7">
        <f t="shared" si="80"/>
        <v>1736</v>
      </c>
      <c r="F236" s="12">
        <v>21</v>
      </c>
      <c r="G236" s="12">
        <v>29</v>
      </c>
      <c r="H236" s="7">
        <f t="shared" si="81"/>
        <v>1538</v>
      </c>
      <c r="I236" s="12">
        <v>154</v>
      </c>
      <c r="J236" s="12">
        <v>370</v>
      </c>
      <c r="K236" s="12">
        <v>687</v>
      </c>
      <c r="L236" s="12">
        <v>327</v>
      </c>
      <c r="M236" s="7">
        <f t="shared" si="82"/>
        <v>169</v>
      </c>
      <c r="N236" s="12">
        <v>99</v>
      </c>
      <c r="O236" s="12">
        <v>40</v>
      </c>
      <c r="P236" s="12">
        <v>30</v>
      </c>
      <c r="Q236" s="10">
        <f t="shared" si="83"/>
        <v>87.535571997723395</v>
      </c>
      <c r="R236" s="10">
        <f t="shared" si="84"/>
        <v>29.823562891291978</v>
      </c>
      <c r="S236" s="50"/>
    </row>
    <row r="237" spans="1:19" x14ac:dyDescent="0.2">
      <c r="A237" s="24" t="s">
        <v>36</v>
      </c>
      <c r="B237" s="7">
        <f t="shared" si="85"/>
        <v>1573</v>
      </c>
      <c r="C237" s="12">
        <v>5</v>
      </c>
      <c r="D237" s="7">
        <f t="shared" si="79"/>
        <v>1568</v>
      </c>
      <c r="E237" s="7">
        <f t="shared" si="80"/>
        <v>1543</v>
      </c>
      <c r="F237" s="12">
        <v>25</v>
      </c>
      <c r="G237" s="12">
        <v>37</v>
      </c>
      <c r="H237" s="7">
        <f t="shared" si="81"/>
        <v>1368</v>
      </c>
      <c r="I237" s="12">
        <v>189</v>
      </c>
      <c r="J237" s="12">
        <v>316</v>
      </c>
      <c r="K237" s="12">
        <v>624</v>
      </c>
      <c r="L237" s="12">
        <v>239</v>
      </c>
      <c r="M237" s="7">
        <f t="shared" si="82"/>
        <v>138</v>
      </c>
      <c r="N237" s="12">
        <v>82</v>
      </c>
      <c r="O237" s="12">
        <v>24</v>
      </c>
      <c r="P237" s="12">
        <v>32</v>
      </c>
      <c r="Q237" s="10">
        <f t="shared" si="83"/>
        <v>87.244897959183675</v>
      </c>
      <c r="R237" s="10">
        <f t="shared" si="84"/>
        <v>32.20663265306122</v>
      </c>
      <c r="S237" s="11"/>
    </row>
    <row r="238" spans="1:19" x14ac:dyDescent="0.2">
      <c r="A238" s="24" t="s">
        <v>37</v>
      </c>
      <c r="B238" s="7">
        <f t="shared" si="85"/>
        <v>1659</v>
      </c>
      <c r="C238" s="12">
        <v>2</v>
      </c>
      <c r="D238" s="7">
        <f t="shared" si="79"/>
        <v>1657</v>
      </c>
      <c r="E238" s="7">
        <f t="shared" si="80"/>
        <v>1640</v>
      </c>
      <c r="F238" s="12">
        <v>17</v>
      </c>
      <c r="G238" s="12">
        <v>34</v>
      </c>
      <c r="H238" s="7">
        <f t="shared" si="81"/>
        <v>1479</v>
      </c>
      <c r="I238" s="12">
        <v>229</v>
      </c>
      <c r="J238" s="12">
        <v>366</v>
      </c>
      <c r="K238" s="12">
        <v>667</v>
      </c>
      <c r="L238" s="12">
        <v>217</v>
      </c>
      <c r="M238" s="7">
        <f t="shared" si="82"/>
        <v>127</v>
      </c>
      <c r="N238" s="12">
        <v>57</v>
      </c>
      <c r="O238" s="12">
        <v>46</v>
      </c>
      <c r="P238" s="12">
        <v>24</v>
      </c>
      <c r="Q238" s="10">
        <f t="shared" si="83"/>
        <v>89.257694628847318</v>
      </c>
      <c r="R238" s="10">
        <f t="shared" si="84"/>
        <v>35.908267954133976</v>
      </c>
      <c r="S238" s="11"/>
    </row>
    <row r="239" spans="1:19" ht="12.75" customHeight="1" x14ac:dyDescent="0.2">
      <c r="A239" s="82" t="s">
        <v>99</v>
      </c>
      <c r="B239" s="7">
        <f t="shared" si="85"/>
        <v>535</v>
      </c>
      <c r="C239" s="12"/>
      <c r="D239" s="7">
        <f t="shared" si="79"/>
        <v>535</v>
      </c>
      <c r="E239" s="7">
        <f t="shared" si="80"/>
        <v>520</v>
      </c>
      <c r="F239" s="12">
        <v>15</v>
      </c>
      <c r="G239" s="12">
        <v>34</v>
      </c>
      <c r="H239" s="7">
        <f t="shared" si="81"/>
        <v>474</v>
      </c>
      <c r="I239" s="12">
        <v>20</v>
      </c>
      <c r="J239" s="12">
        <v>126</v>
      </c>
      <c r="K239" s="12">
        <v>325</v>
      </c>
      <c r="L239" s="12">
        <v>3</v>
      </c>
      <c r="M239" s="7">
        <f t="shared" si="82"/>
        <v>12</v>
      </c>
      <c r="N239" s="12">
        <v>12</v>
      </c>
      <c r="O239" s="12"/>
      <c r="P239" s="12"/>
      <c r="Q239" s="10">
        <f t="shared" ref="Q239" si="86">(H239/D239)*100</f>
        <v>88.598130841121488</v>
      </c>
      <c r="R239" s="10">
        <f t="shared" ref="R239" si="87">((J239+I239)/D239)*100</f>
        <v>27.289719626168225</v>
      </c>
      <c r="S239" s="11"/>
    </row>
    <row r="240" spans="1:19" x14ac:dyDescent="0.2">
      <c r="A240" s="24" t="s">
        <v>69</v>
      </c>
      <c r="B240" s="7">
        <f t="shared" si="85"/>
        <v>1299</v>
      </c>
      <c r="C240" s="12">
        <v>2</v>
      </c>
      <c r="D240" s="7">
        <f t="shared" si="79"/>
        <v>1297</v>
      </c>
      <c r="E240" s="7">
        <f t="shared" si="80"/>
        <v>1297</v>
      </c>
      <c r="F240" s="12"/>
      <c r="G240" s="12">
        <v>12</v>
      </c>
      <c r="H240" s="7">
        <f t="shared" si="81"/>
        <v>1216</v>
      </c>
      <c r="I240" s="12">
        <v>408</v>
      </c>
      <c r="J240" s="12">
        <v>388</v>
      </c>
      <c r="K240" s="12">
        <v>328</v>
      </c>
      <c r="L240" s="12">
        <v>92</v>
      </c>
      <c r="M240" s="7">
        <f t="shared" si="82"/>
        <v>69</v>
      </c>
      <c r="N240" s="12">
        <v>34</v>
      </c>
      <c r="O240" s="12">
        <v>7</v>
      </c>
      <c r="P240" s="12">
        <v>28</v>
      </c>
      <c r="Q240" s="10">
        <f t="shared" si="83"/>
        <v>93.754818812644572</v>
      </c>
      <c r="R240" s="10">
        <f t="shared" si="84"/>
        <v>61.372397841171932</v>
      </c>
      <c r="S240" s="13"/>
    </row>
    <row r="241" spans="1:19" x14ac:dyDescent="0.2">
      <c r="A241" s="14" t="s">
        <v>32</v>
      </c>
      <c r="B241" s="15">
        <f t="shared" ref="B241" si="88">C241+D241</f>
        <v>8505</v>
      </c>
      <c r="C241" s="16">
        <f t="shared" ref="C241:L241" si="89">SUM(C235:C240)</f>
        <v>22</v>
      </c>
      <c r="D241" s="16">
        <f t="shared" si="89"/>
        <v>8483</v>
      </c>
      <c r="E241" s="16">
        <f t="shared" si="89"/>
        <v>8383</v>
      </c>
      <c r="F241" s="16">
        <f t="shared" si="89"/>
        <v>100</v>
      </c>
      <c r="G241" s="16">
        <f t="shared" si="89"/>
        <v>156</v>
      </c>
      <c r="H241" s="16">
        <f t="shared" si="89"/>
        <v>7623</v>
      </c>
      <c r="I241" s="16">
        <f t="shared" si="89"/>
        <v>1099</v>
      </c>
      <c r="J241" s="16">
        <f t="shared" si="89"/>
        <v>1842</v>
      </c>
      <c r="K241" s="16">
        <f t="shared" si="89"/>
        <v>3505</v>
      </c>
      <c r="L241" s="16">
        <f t="shared" si="89"/>
        <v>1177</v>
      </c>
      <c r="M241" s="15">
        <f t="shared" si="82"/>
        <v>604</v>
      </c>
      <c r="N241" s="16">
        <f>SUM(N235:N240)</f>
        <v>332</v>
      </c>
      <c r="O241" s="16">
        <f>SUM(O235:O240)</f>
        <v>136</v>
      </c>
      <c r="P241" s="16">
        <f>SUM(P235:P240)</f>
        <v>136</v>
      </c>
      <c r="Q241" s="17">
        <f t="shared" si="83"/>
        <v>89.862077095367212</v>
      </c>
      <c r="R241" s="17">
        <f t="shared" si="84"/>
        <v>34.669338677354709</v>
      </c>
      <c r="S241" s="50"/>
    </row>
    <row r="242" spans="1:19" x14ac:dyDescent="0.2">
      <c r="A242" s="18" t="s">
        <v>33</v>
      </c>
      <c r="B242" s="19"/>
      <c r="C242" s="19"/>
      <c r="D242" s="20">
        <f>(D241/B241)*100</f>
        <v>99.741328630217524</v>
      </c>
      <c r="E242" s="20">
        <f>(E241/D241)*100</f>
        <v>98.821171755275259</v>
      </c>
      <c r="F242" s="20">
        <f>(F241/D241)*100</f>
        <v>1.1788282447247436</v>
      </c>
      <c r="G242" s="20">
        <f>(G241/D241)*100</f>
        <v>1.8389720617706</v>
      </c>
      <c r="H242" s="20">
        <f>(H241/D241)*100</f>
        <v>89.862077095367212</v>
      </c>
      <c r="I242" s="20">
        <f>(I241/D241)*100</f>
        <v>12.955322409524934</v>
      </c>
      <c r="J242" s="20">
        <f>(J241/D241)*100</f>
        <v>21.714016267829777</v>
      </c>
      <c r="K242" s="20">
        <f>(K241/D241)*100</f>
        <v>41.317929977602262</v>
      </c>
      <c r="L242" s="20">
        <f>L241/D241*100</f>
        <v>13.874808440410233</v>
      </c>
      <c r="M242" s="20">
        <f>(M241/D241)*100</f>
        <v>7.1201225981374519</v>
      </c>
      <c r="N242" s="20">
        <f>(N241/D241)*100</f>
        <v>3.9137097724861487</v>
      </c>
      <c r="O242" s="20">
        <f>(O241/D241)*100</f>
        <v>1.6032064128256511</v>
      </c>
      <c r="P242" s="20">
        <f>(P241/D241)*100</f>
        <v>1.6032064128256511</v>
      </c>
      <c r="Q242" s="25"/>
      <c r="R242" s="25"/>
      <c r="S242" s="11"/>
    </row>
    <row r="243" spans="1:19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x14ac:dyDescent="0.2">
      <c r="A244" s="91" t="s">
        <v>80</v>
      </c>
      <c r="B244" s="91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</row>
  </sheetData>
  <mergeCells count="156">
    <mergeCell ref="A190:S190"/>
    <mergeCell ref="A181:A182"/>
    <mergeCell ref="B181:B182"/>
    <mergeCell ref="C181:C182"/>
    <mergeCell ref="D181:D182"/>
    <mergeCell ref="E181:E182"/>
    <mergeCell ref="F181:F182"/>
    <mergeCell ref="G181:G182"/>
    <mergeCell ref="H181:L181"/>
    <mergeCell ref="M181:P181"/>
    <mergeCell ref="Q181:Q182"/>
    <mergeCell ref="R181:R182"/>
    <mergeCell ref="S181:S182"/>
    <mergeCell ref="A176:S176"/>
    <mergeCell ref="A177:S177"/>
    <mergeCell ref="A178:S178"/>
    <mergeCell ref="D179:N179"/>
    <mergeCell ref="C180:D180"/>
    <mergeCell ref="O180:S180"/>
    <mergeCell ref="A244:S244"/>
    <mergeCell ref="A173:S173"/>
    <mergeCell ref="A138:S138"/>
    <mergeCell ref="A143:S143"/>
    <mergeCell ref="A141:S141"/>
    <mergeCell ref="A142:S142"/>
    <mergeCell ref="C145:D145"/>
    <mergeCell ref="O145:S145"/>
    <mergeCell ref="A146:A147"/>
    <mergeCell ref="B146:B147"/>
    <mergeCell ref="C146:C147"/>
    <mergeCell ref="D146:D147"/>
    <mergeCell ref="E146:E147"/>
    <mergeCell ref="F146:F147"/>
    <mergeCell ref="G146:G147"/>
    <mergeCell ref="H146:L146"/>
    <mergeCell ref="M146:P146"/>
    <mergeCell ref="Q146:Q147"/>
    <mergeCell ref="A69:S69"/>
    <mergeCell ref="A43:A44"/>
    <mergeCell ref="B43:B44"/>
    <mergeCell ref="C43:C44"/>
    <mergeCell ref="D43:D44"/>
    <mergeCell ref="E43:E44"/>
    <mergeCell ref="S43:S44"/>
    <mergeCell ref="A73:S73"/>
    <mergeCell ref="F43:F44"/>
    <mergeCell ref="G43:G44"/>
    <mergeCell ref="H43:L43"/>
    <mergeCell ref="M43:P43"/>
    <mergeCell ref="Q43:Q44"/>
    <mergeCell ref="R43:R44"/>
    <mergeCell ref="A71:S71"/>
    <mergeCell ref="A72:S72"/>
    <mergeCell ref="A33:S33"/>
    <mergeCell ref="B5:D5"/>
    <mergeCell ref="N5:R5"/>
    <mergeCell ref="Q6:Q7"/>
    <mergeCell ref="R6:R7"/>
    <mergeCell ref="S6:S7"/>
    <mergeCell ref="A40:S40"/>
    <mergeCell ref="C42:D42"/>
    <mergeCell ref="O42:S42"/>
    <mergeCell ref="A38:S38"/>
    <mergeCell ref="A39:S39"/>
    <mergeCell ref="E41:L41"/>
    <mergeCell ref="F5:J5"/>
    <mergeCell ref="A2:S2"/>
    <mergeCell ref="A1:S1"/>
    <mergeCell ref="A4:S4"/>
    <mergeCell ref="A3:S3"/>
    <mergeCell ref="A6:A7"/>
    <mergeCell ref="B6:B7"/>
    <mergeCell ref="C6:C7"/>
    <mergeCell ref="D6:D7"/>
    <mergeCell ref="E6:E7"/>
    <mergeCell ref="F6:F7"/>
    <mergeCell ref="G6:G7"/>
    <mergeCell ref="H6:L6"/>
    <mergeCell ref="M6:P6"/>
    <mergeCell ref="E74:M74"/>
    <mergeCell ref="A108:S108"/>
    <mergeCell ref="F76:F77"/>
    <mergeCell ref="G76:G77"/>
    <mergeCell ref="H76:L76"/>
    <mergeCell ref="M76:P76"/>
    <mergeCell ref="Q76:Q77"/>
    <mergeCell ref="R76:R77"/>
    <mergeCell ref="A103:S103"/>
    <mergeCell ref="C75:D75"/>
    <mergeCell ref="F75:N75"/>
    <mergeCell ref="O75:S75"/>
    <mergeCell ref="A76:A77"/>
    <mergeCell ref="B76:B77"/>
    <mergeCell ref="C76:C77"/>
    <mergeCell ref="D76:D77"/>
    <mergeCell ref="E76:E77"/>
    <mergeCell ref="S76:S77"/>
    <mergeCell ref="C110:D110"/>
    <mergeCell ref="O110:S110"/>
    <mergeCell ref="A106:S106"/>
    <mergeCell ref="A107:S107"/>
    <mergeCell ref="A111:A112"/>
    <mergeCell ref="B111:B112"/>
    <mergeCell ref="C111:C112"/>
    <mergeCell ref="D111:D112"/>
    <mergeCell ref="E111:E112"/>
    <mergeCell ref="F111:F112"/>
    <mergeCell ref="E109:M109"/>
    <mergeCell ref="G111:G112"/>
    <mergeCell ref="H111:L111"/>
    <mergeCell ref="M111:P111"/>
    <mergeCell ref="Q111:Q112"/>
    <mergeCell ref="R111:R112"/>
    <mergeCell ref="S111:S112"/>
    <mergeCell ref="R146:R147"/>
    <mergeCell ref="S146:S147"/>
    <mergeCell ref="D144:N144"/>
    <mergeCell ref="Q232:Q233"/>
    <mergeCell ref="R232:R233"/>
    <mergeCell ref="S232:S233"/>
    <mergeCell ref="A232:A233"/>
    <mergeCell ref="B232:B233"/>
    <mergeCell ref="C232:C233"/>
    <mergeCell ref="D232:D233"/>
    <mergeCell ref="E232:E233"/>
    <mergeCell ref="F232:F233"/>
    <mergeCell ref="G232:G233"/>
    <mergeCell ref="H232:L232"/>
    <mergeCell ref="M232:P232"/>
    <mergeCell ref="A230:S230"/>
    <mergeCell ref="B229:D229"/>
    <mergeCell ref="E229:M229"/>
    <mergeCell ref="N229:R229"/>
    <mergeCell ref="A228:S228"/>
    <mergeCell ref="A227:S227"/>
    <mergeCell ref="A226:S226"/>
    <mergeCell ref="A225:S225"/>
    <mergeCell ref="A222:S222"/>
    <mergeCell ref="A193:S193"/>
    <mergeCell ref="A194:S194"/>
    <mergeCell ref="A195:S195"/>
    <mergeCell ref="E196:M196"/>
    <mergeCell ref="C197:D197"/>
    <mergeCell ref="O197:S197"/>
    <mergeCell ref="A198:A199"/>
    <mergeCell ref="B198:B199"/>
    <mergeCell ref="C198:C199"/>
    <mergeCell ref="D198:D199"/>
    <mergeCell ref="E198:E199"/>
    <mergeCell ref="F198:F199"/>
    <mergeCell ref="G198:G199"/>
    <mergeCell ref="H198:L198"/>
    <mergeCell ref="M198:P198"/>
    <mergeCell ref="Q198:Q199"/>
    <mergeCell ref="R198:R199"/>
    <mergeCell ref="S198:S199"/>
  </mergeCells>
  <pageMargins left="0.39370078740157483" right="0.31496062992125984" top="0.27559055118110237" bottom="0.23622047244094491" header="0.23622047244094491" footer="0.19685039370078741"/>
  <pageSetup paperSize="9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254"/>
  <sheetViews>
    <sheetView tabSelected="1" topLeftCell="A195" workbookViewId="0">
      <selection activeCell="B31" sqref="B31:B36"/>
    </sheetView>
  </sheetViews>
  <sheetFormatPr defaultRowHeight="15" x14ac:dyDescent="0.25"/>
  <cols>
    <col min="1" max="3" width="18.7109375" customWidth="1"/>
    <col min="18" max="18" width="19.7109375" customWidth="1"/>
  </cols>
  <sheetData>
    <row r="1" spans="1:18" ht="18.75" x14ac:dyDescent="0.25">
      <c r="A1" s="106" t="s">
        <v>100</v>
      </c>
      <c r="B1" s="106"/>
      <c r="C1" s="106"/>
      <c r="E1" s="107" t="s">
        <v>100</v>
      </c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8" ht="18.75" x14ac:dyDescent="0.3">
      <c r="A2" s="26" t="s">
        <v>43</v>
      </c>
      <c r="B2" s="26" t="s">
        <v>44</v>
      </c>
      <c r="C2" s="26" t="s">
        <v>45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18.75" x14ac:dyDescent="0.3">
      <c r="A3" s="63" t="s">
        <v>21</v>
      </c>
      <c r="B3" s="123">
        <v>100</v>
      </c>
      <c r="C3" s="29">
        <v>36.799999999999997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ht="20.25" customHeight="1" x14ac:dyDescent="0.3">
      <c r="A4" s="64" t="s">
        <v>24</v>
      </c>
      <c r="B4" s="123">
        <v>100</v>
      </c>
      <c r="C4" s="29">
        <v>42.6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1:18" ht="24" x14ac:dyDescent="0.3">
      <c r="A5" s="63" t="s">
        <v>76</v>
      </c>
      <c r="B5" s="123">
        <v>100</v>
      </c>
      <c r="C5" s="29">
        <v>44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 ht="18.75" x14ac:dyDescent="0.3">
      <c r="A6" s="64" t="s">
        <v>31</v>
      </c>
      <c r="B6" s="123">
        <v>100</v>
      </c>
      <c r="C6" s="29">
        <v>44.9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18" ht="19.5" customHeight="1" x14ac:dyDescent="0.3">
      <c r="A7" s="64" t="s">
        <v>71</v>
      </c>
      <c r="B7" s="28">
        <v>99.2</v>
      </c>
      <c r="C7" s="29">
        <v>27.2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spans="1:18" ht="18.75" x14ac:dyDescent="0.3">
      <c r="A8" s="63" t="s">
        <v>27</v>
      </c>
      <c r="B8" s="28">
        <v>98.9</v>
      </c>
      <c r="C8" s="29">
        <v>44.3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spans="1:18" ht="18.75" x14ac:dyDescent="0.3">
      <c r="A9" s="64" t="s">
        <v>86</v>
      </c>
      <c r="B9" s="28">
        <v>98.4</v>
      </c>
      <c r="C9" s="29">
        <v>73.8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  <row r="10" spans="1:18" ht="18.75" x14ac:dyDescent="0.3">
      <c r="A10" s="63" t="s">
        <v>20</v>
      </c>
      <c r="B10" s="28">
        <v>97.9</v>
      </c>
      <c r="C10" s="29">
        <v>39.299999999999997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8" ht="24" x14ac:dyDescent="0.3">
      <c r="A11" s="64" t="s">
        <v>75</v>
      </c>
      <c r="B11" s="28">
        <v>97.5</v>
      </c>
      <c r="C11" s="29">
        <v>39</v>
      </c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</row>
    <row r="12" spans="1:18" ht="24" x14ac:dyDescent="0.3">
      <c r="A12" s="64" t="s">
        <v>23</v>
      </c>
      <c r="B12" s="28">
        <v>96.7</v>
      </c>
      <c r="C12" s="29">
        <v>24.3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</row>
    <row r="13" spans="1:18" ht="36" x14ac:dyDescent="0.3">
      <c r="A13" s="64" t="s">
        <v>77</v>
      </c>
      <c r="B13" s="28">
        <v>94.3</v>
      </c>
      <c r="C13" s="29">
        <v>60.7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</row>
    <row r="14" spans="1:18" ht="18.75" x14ac:dyDescent="0.3">
      <c r="A14" s="64" t="s">
        <v>22</v>
      </c>
      <c r="B14" s="28">
        <v>93.3</v>
      </c>
      <c r="C14" s="29">
        <v>28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1:18" ht="18.75" x14ac:dyDescent="0.3">
      <c r="A15" s="63" t="s">
        <v>25</v>
      </c>
      <c r="B15" s="28">
        <v>91.6</v>
      </c>
      <c r="C15" s="29">
        <v>31.4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8" ht="18.75" x14ac:dyDescent="0.3">
      <c r="A16" s="64" t="s">
        <v>39</v>
      </c>
      <c r="B16" s="28">
        <v>89.2</v>
      </c>
      <c r="C16" s="29">
        <v>41.5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</row>
    <row r="17" spans="1:18" ht="18.75" x14ac:dyDescent="0.3">
      <c r="A17" s="64" t="s">
        <v>29</v>
      </c>
      <c r="B17" s="28">
        <v>87.5</v>
      </c>
      <c r="C17" s="29">
        <v>49.2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</row>
    <row r="18" spans="1:18" ht="18.75" x14ac:dyDescent="0.3">
      <c r="A18" s="64" t="s">
        <v>30</v>
      </c>
      <c r="B18" s="28">
        <v>85.7</v>
      </c>
      <c r="C18" s="29">
        <v>29.5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</row>
    <row r="19" spans="1:18" ht="18.75" x14ac:dyDescent="0.3">
      <c r="A19" s="63" t="s">
        <v>78</v>
      </c>
      <c r="B19" s="28">
        <v>82.4</v>
      </c>
      <c r="C19" s="29">
        <v>38.4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</row>
    <row r="20" spans="1:18" ht="18.75" x14ac:dyDescent="0.3">
      <c r="A20" s="63" t="s">
        <v>26</v>
      </c>
      <c r="B20" s="28">
        <v>81.8</v>
      </c>
      <c r="C20" s="29">
        <v>17.399999999999999</v>
      </c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</row>
    <row r="21" spans="1:18" ht="18.75" x14ac:dyDescent="0.3">
      <c r="A21" s="63" t="s">
        <v>70</v>
      </c>
      <c r="B21" s="28">
        <v>77.3</v>
      </c>
      <c r="C21" s="29">
        <v>23.9</v>
      </c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</row>
    <row r="22" spans="1:18" ht="18.75" x14ac:dyDescent="0.3">
      <c r="A22" s="64" t="s">
        <v>40</v>
      </c>
      <c r="B22" s="28">
        <v>73.900000000000006</v>
      </c>
      <c r="C22" s="29">
        <v>41.1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</row>
    <row r="23" spans="1:18" ht="36" x14ac:dyDescent="0.3">
      <c r="A23" s="64" t="s">
        <v>28</v>
      </c>
      <c r="B23" s="28">
        <v>70</v>
      </c>
      <c r="C23" s="29">
        <v>25.3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</row>
    <row r="24" spans="1:18" ht="18.75" x14ac:dyDescent="0.3">
      <c r="A24" s="46" t="s">
        <v>46</v>
      </c>
      <c r="B24" s="47">
        <v>89.9</v>
      </c>
      <c r="C24" s="47">
        <v>34.700000000000003</v>
      </c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</row>
    <row r="25" spans="1:18" ht="18.75" x14ac:dyDescent="0.3"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</row>
    <row r="29" spans="1:18" ht="18.75" x14ac:dyDescent="0.25">
      <c r="A29" s="106" t="s">
        <v>101</v>
      </c>
      <c r="B29" s="106"/>
      <c r="C29" s="106"/>
      <c r="E29" s="107" t="s">
        <v>102</v>
      </c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</row>
    <row r="30" spans="1:18" ht="18.75" x14ac:dyDescent="0.3">
      <c r="A30" s="26" t="s">
        <v>43</v>
      </c>
      <c r="B30" s="26" t="s">
        <v>44</v>
      </c>
      <c r="C30" s="26" t="s">
        <v>45</v>
      </c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</row>
    <row r="31" spans="1:18" ht="18.75" x14ac:dyDescent="0.3">
      <c r="A31" s="63" t="s">
        <v>21</v>
      </c>
      <c r="B31" s="123">
        <v>100</v>
      </c>
      <c r="C31" s="29">
        <v>29.2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</row>
    <row r="32" spans="1:18" ht="24" x14ac:dyDescent="0.3">
      <c r="A32" s="64" t="s">
        <v>71</v>
      </c>
      <c r="B32" s="123">
        <v>100</v>
      </c>
      <c r="C32" s="29">
        <v>21.4</v>
      </c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</row>
    <row r="33" spans="1:18" ht="18.75" x14ac:dyDescent="0.3">
      <c r="A33" s="64" t="s">
        <v>24</v>
      </c>
      <c r="B33" s="123">
        <v>100</v>
      </c>
      <c r="C33" s="29">
        <v>21.6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</row>
    <row r="34" spans="1:18" ht="24" x14ac:dyDescent="0.3">
      <c r="A34" s="63" t="s">
        <v>76</v>
      </c>
      <c r="B34" s="123">
        <v>100</v>
      </c>
      <c r="C34" s="29">
        <v>42.4</v>
      </c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</row>
    <row r="35" spans="1:18" ht="18.75" x14ac:dyDescent="0.3">
      <c r="A35" s="64" t="s">
        <v>31</v>
      </c>
      <c r="B35" s="123">
        <v>100</v>
      </c>
      <c r="C35" s="29">
        <v>22.6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</row>
    <row r="36" spans="1:18" ht="18.75" x14ac:dyDescent="0.3">
      <c r="A36" s="64" t="s">
        <v>79</v>
      </c>
      <c r="B36" s="123">
        <v>100</v>
      </c>
      <c r="C36" s="29">
        <v>75</v>
      </c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</row>
    <row r="37" spans="1:18" ht="24" x14ac:dyDescent="0.3">
      <c r="A37" s="64" t="s">
        <v>75</v>
      </c>
      <c r="B37" s="28">
        <v>98</v>
      </c>
      <c r="C37" s="29">
        <v>26.7</v>
      </c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</row>
    <row r="38" spans="1:18" ht="18.75" x14ac:dyDescent="0.3">
      <c r="A38" s="64" t="s">
        <v>40</v>
      </c>
      <c r="B38" s="28">
        <v>97.4</v>
      </c>
      <c r="C38" s="29">
        <v>28.9</v>
      </c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</row>
    <row r="39" spans="1:18" ht="18.75" x14ac:dyDescent="0.3">
      <c r="A39" s="63" t="s">
        <v>20</v>
      </c>
      <c r="B39" s="28">
        <v>96</v>
      </c>
      <c r="C39" s="29">
        <v>12</v>
      </c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</row>
    <row r="40" spans="1:18" ht="18.75" x14ac:dyDescent="0.3">
      <c r="A40" s="63" t="s">
        <v>27</v>
      </c>
      <c r="B40" s="28">
        <v>95.6</v>
      </c>
      <c r="C40" s="29">
        <v>25</v>
      </c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</row>
    <row r="41" spans="1:18" ht="24" x14ac:dyDescent="0.3">
      <c r="A41" s="64" t="s">
        <v>23</v>
      </c>
      <c r="B41" s="28">
        <v>95.1</v>
      </c>
      <c r="C41" s="29">
        <v>8.5</v>
      </c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</row>
    <row r="42" spans="1:18" ht="18.75" x14ac:dyDescent="0.3">
      <c r="A42" s="64" t="s">
        <v>30</v>
      </c>
      <c r="B42" s="28">
        <v>93.5</v>
      </c>
      <c r="C42" s="29">
        <v>24.7</v>
      </c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</row>
    <row r="43" spans="1:18" ht="18.75" x14ac:dyDescent="0.3">
      <c r="A43" s="64" t="s">
        <v>22</v>
      </c>
      <c r="B43" s="28">
        <v>93</v>
      </c>
      <c r="C43" s="29">
        <v>23</v>
      </c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</row>
    <row r="44" spans="1:18" ht="18.75" x14ac:dyDescent="0.3">
      <c r="A44" s="63" t="s">
        <v>25</v>
      </c>
      <c r="B44" s="28">
        <v>92.5</v>
      </c>
      <c r="C44" s="29">
        <v>13.6</v>
      </c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</row>
    <row r="45" spans="1:18" ht="18.75" x14ac:dyDescent="0.3">
      <c r="A45" s="64" t="s">
        <v>39</v>
      </c>
      <c r="B45" s="28">
        <v>91.7</v>
      </c>
      <c r="C45" s="29">
        <v>40.5</v>
      </c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</row>
    <row r="46" spans="1:18" ht="18.75" x14ac:dyDescent="0.3">
      <c r="A46" s="63" t="s">
        <v>78</v>
      </c>
      <c r="B46" s="28">
        <v>84.4</v>
      </c>
      <c r="C46" s="29">
        <v>26.3</v>
      </c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</row>
    <row r="47" spans="1:18" ht="18.75" x14ac:dyDescent="0.3">
      <c r="A47" s="63" t="s">
        <v>26</v>
      </c>
      <c r="B47" s="28">
        <v>84</v>
      </c>
      <c r="C47" s="29">
        <v>10</v>
      </c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</row>
    <row r="48" spans="1:18" ht="36" x14ac:dyDescent="0.3">
      <c r="A48" s="64" t="s">
        <v>28</v>
      </c>
      <c r="B48" s="28">
        <v>83.7</v>
      </c>
      <c r="C48" s="29">
        <v>14.3</v>
      </c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</row>
    <row r="49" spans="1:18" ht="18.75" x14ac:dyDescent="0.3">
      <c r="A49" s="64" t="s">
        <v>29</v>
      </c>
      <c r="B49" s="28">
        <v>82.1</v>
      </c>
      <c r="C49" s="29">
        <v>32.1</v>
      </c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</row>
    <row r="50" spans="1:18" ht="36" x14ac:dyDescent="0.3">
      <c r="A50" s="64" t="s">
        <v>77</v>
      </c>
      <c r="B50" s="28">
        <v>75</v>
      </c>
      <c r="C50" s="29">
        <v>39.299999999999997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</row>
    <row r="51" spans="1:18" ht="18.75" x14ac:dyDescent="0.3">
      <c r="A51" s="46" t="s">
        <v>46</v>
      </c>
      <c r="B51" s="47">
        <v>92.8</v>
      </c>
      <c r="C51" s="47">
        <v>22.5</v>
      </c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</row>
    <row r="52" spans="1:18" ht="18.75" x14ac:dyDescent="0.3"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</row>
    <row r="55" spans="1:18" ht="18.75" x14ac:dyDescent="0.25">
      <c r="A55" s="106" t="s">
        <v>103</v>
      </c>
      <c r="B55" s="106"/>
      <c r="C55" s="106"/>
      <c r="E55" s="107" t="s">
        <v>104</v>
      </c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</row>
    <row r="56" spans="1:18" ht="18.75" x14ac:dyDescent="0.3">
      <c r="A56" s="26" t="s">
        <v>43</v>
      </c>
      <c r="B56" s="26" t="s">
        <v>44</v>
      </c>
      <c r="C56" s="26" t="s">
        <v>45</v>
      </c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</row>
    <row r="57" spans="1:18" ht="18.75" x14ac:dyDescent="0.3">
      <c r="A57" s="63" t="s">
        <v>21</v>
      </c>
      <c r="B57" s="123">
        <v>100</v>
      </c>
      <c r="C57" s="29">
        <v>34.700000000000003</v>
      </c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</row>
    <row r="58" spans="1:18" ht="18.75" x14ac:dyDescent="0.3">
      <c r="A58" s="64" t="s">
        <v>24</v>
      </c>
      <c r="B58" s="123">
        <v>100</v>
      </c>
      <c r="C58" s="29">
        <v>30.2</v>
      </c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</row>
    <row r="59" spans="1:18" ht="24" x14ac:dyDescent="0.3">
      <c r="A59" s="63" t="s">
        <v>76</v>
      </c>
      <c r="B59" s="123">
        <v>100</v>
      </c>
      <c r="C59" s="29">
        <v>40</v>
      </c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</row>
    <row r="60" spans="1:18" ht="18.75" x14ac:dyDescent="0.3">
      <c r="A60" s="63" t="s">
        <v>27</v>
      </c>
      <c r="B60" s="123">
        <v>100</v>
      </c>
      <c r="C60" s="29">
        <v>37.299999999999997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</row>
    <row r="61" spans="1:18" ht="36" x14ac:dyDescent="0.3">
      <c r="A61" s="64" t="s">
        <v>77</v>
      </c>
      <c r="B61" s="123">
        <v>100</v>
      </c>
      <c r="C61" s="29">
        <v>45.8</v>
      </c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</row>
    <row r="62" spans="1:18" ht="18.75" x14ac:dyDescent="0.3">
      <c r="A62" s="64" t="s">
        <v>31</v>
      </c>
      <c r="B62" s="123">
        <v>100</v>
      </c>
      <c r="C62" s="29">
        <v>34.200000000000003</v>
      </c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</row>
    <row r="63" spans="1:18" ht="24" x14ac:dyDescent="0.3">
      <c r="A63" s="64" t="s">
        <v>71</v>
      </c>
      <c r="B63" s="28">
        <v>97.6</v>
      </c>
      <c r="C63" s="29">
        <v>27.7</v>
      </c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</row>
    <row r="64" spans="1:18" ht="24" x14ac:dyDescent="0.3">
      <c r="A64" s="64" t="s">
        <v>23</v>
      </c>
      <c r="B64" s="28">
        <v>95.7</v>
      </c>
      <c r="C64" s="29">
        <v>21.4</v>
      </c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</row>
    <row r="65" spans="1:18" ht="18.75" x14ac:dyDescent="0.3">
      <c r="A65" s="63" t="s">
        <v>20</v>
      </c>
      <c r="B65" s="28">
        <v>94.1</v>
      </c>
      <c r="C65" s="29">
        <v>21.6</v>
      </c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</row>
    <row r="66" spans="1:18" ht="24" x14ac:dyDescent="0.3">
      <c r="A66" s="64" t="s">
        <v>75</v>
      </c>
      <c r="B66" s="28">
        <v>94</v>
      </c>
      <c r="C66" s="29">
        <v>29.8</v>
      </c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</row>
    <row r="67" spans="1:18" ht="18.75" x14ac:dyDescent="0.3">
      <c r="A67" s="64" t="s">
        <v>39</v>
      </c>
      <c r="B67" s="28">
        <v>90.2</v>
      </c>
      <c r="C67" s="29">
        <v>33.700000000000003</v>
      </c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</row>
    <row r="68" spans="1:18" ht="18.75" x14ac:dyDescent="0.3">
      <c r="A68" s="63" t="s">
        <v>25</v>
      </c>
      <c r="B68" s="28">
        <v>89.9</v>
      </c>
      <c r="C68" s="29">
        <v>36</v>
      </c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</row>
    <row r="69" spans="1:18" ht="18.75" x14ac:dyDescent="0.3">
      <c r="A69" s="64" t="s">
        <v>22</v>
      </c>
      <c r="B69" s="28">
        <v>88.4</v>
      </c>
      <c r="C69" s="29">
        <v>17.399999999999999</v>
      </c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</row>
    <row r="70" spans="1:18" ht="18.75" x14ac:dyDescent="0.3">
      <c r="A70" s="63" t="s">
        <v>70</v>
      </c>
      <c r="B70" s="28">
        <v>88</v>
      </c>
      <c r="C70" s="29">
        <v>26.9</v>
      </c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</row>
    <row r="71" spans="1:18" ht="18.75" x14ac:dyDescent="0.3">
      <c r="A71" s="64" t="s">
        <v>79</v>
      </c>
      <c r="B71" s="28">
        <v>85.7</v>
      </c>
      <c r="C71" s="29">
        <v>71.400000000000006</v>
      </c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</row>
    <row r="72" spans="1:18" ht="18.75" x14ac:dyDescent="0.3">
      <c r="A72" s="64" t="s">
        <v>30</v>
      </c>
      <c r="B72" s="28">
        <v>80.8</v>
      </c>
      <c r="C72" s="29">
        <v>28.2</v>
      </c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</row>
    <row r="73" spans="1:18" ht="36" x14ac:dyDescent="0.3">
      <c r="A73" s="64" t="s">
        <v>28</v>
      </c>
      <c r="B73" s="28">
        <v>78.7</v>
      </c>
      <c r="C73" s="29">
        <v>34</v>
      </c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</row>
    <row r="74" spans="1:18" ht="18.75" x14ac:dyDescent="0.3">
      <c r="A74" s="64" t="s">
        <v>29</v>
      </c>
      <c r="B74" s="28">
        <v>77.8</v>
      </c>
      <c r="C74" s="29">
        <v>33.299999999999997</v>
      </c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</row>
    <row r="75" spans="1:18" ht="18.75" x14ac:dyDescent="0.3">
      <c r="A75" s="63" t="s">
        <v>78</v>
      </c>
      <c r="B75" s="28">
        <v>76.599999999999994</v>
      </c>
      <c r="C75" s="29">
        <v>36.1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</row>
    <row r="76" spans="1:18" ht="18.75" x14ac:dyDescent="0.3">
      <c r="A76" s="64" t="s">
        <v>40</v>
      </c>
      <c r="B76" s="28">
        <v>70.099999999999994</v>
      </c>
      <c r="C76" s="29">
        <v>18.2</v>
      </c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</row>
    <row r="77" spans="1:18" ht="18.75" x14ac:dyDescent="0.3">
      <c r="A77" s="63" t="s">
        <v>26</v>
      </c>
      <c r="B77" s="28">
        <v>63.2</v>
      </c>
      <c r="C77" s="28">
        <v>14.2</v>
      </c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</row>
    <row r="78" spans="1:18" ht="18.75" x14ac:dyDescent="0.3">
      <c r="A78" s="46" t="s">
        <v>46</v>
      </c>
      <c r="B78" s="47">
        <v>87.5</v>
      </c>
      <c r="C78" s="47">
        <v>29.8</v>
      </c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</row>
    <row r="82" spans="1:18" ht="18.75" x14ac:dyDescent="0.25">
      <c r="A82" s="106" t="s">
        <v>105</v>
      </c>
      <c r="B82" s="106"/>
      <c r="C82" s="106"/>
      <c r="E82" s="107" t="s">
        <v>106</v>
      </c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</row>
    <row r="83" spans="1:18" x14ac:dyDescent="0.25">
      <c r="A83" s="26" t="s">
        <v>43</v>
      </c>
      <c r="B83" s="26" t="s">
        <v>44</v>
      </c>
      <c r="C83" s="26" t="s">
        <v>45</v>
      </c>
    </row>
    <row r="84" spans="1:18" x14ac:dyDescent="0.25">
      <c r="A84" s="63" t="s">
        <v>20</v>
      </c>
      <c r="B84" s="123">
        <v>100</v>
      </c>
      <c r="C84" s="29">
        <v>40.9</v>
      </c>
    </row>
    <row r="85" spans="1:18" x14ac:dyDescent="0.25">
      <c r="A85" s="63" t="s">
        <v>21</v>
      </c>
      <c r="B85" s="123">
        <v>100</v>
      </c>
      <c r="C85" s="29">
        <v>32.1</v>
      </c>
    </row>
    <row r="86" spans="1:18" x14ac:dyDescent="0.25">
      <c r="A86" s="64" t="s">
        <v>24</v>
      </c>
      <c r="B86" s="123">
        <v>100</v>
      </c>
      <c r="C86" s="29">
        <v>40.700000000000003</v>
      </c>
    </row>
    <row r="87" spans="1:18" ht="24" x14ac:dyDescent="0.25">
      <c r="A87" s="63" t="s">
        <v>76</v>
      </c>
      <c r="B87" s="123">
        <v>100</v>
      </c>
      <c r="C87" s="29">
        <v>46.3</v>
      </c>
    </row>
    <row r="88" spans="1:18" x14ac:dyDescent="0.25">
      <c r="A88" s="63" t="s">
        <v>27</v>
      </c>
      <c r="B88" s="123">
        <v>100</v>
      </c>
      <c r="C88" s="29">
        <v>56.6</v>
      </c>
    </row>
    <row r="89" spans="1:18" ht="36" x14ac:dyDescent="0.25">
      <c r="A89" s="64" t="s">
        <v>77</v>
      </c>
      <c r="B89" s="123">
        <v>100</v>
      </c>
      <c r="C89" s="29">
        <v>61.5</v>
      </c>
    </row>
    <row r="90" spans="1:18" x14ac:dyDescent="0.25">
      <c r="A90" s="64" t="s">
        <v>31</v>
      </c>
      <c r="B90" s="123">
        <v>100</v>
      </c>
      <c r="C90" s="29">
        <v>45.2</v>
      </c>
    </row>
    <row r="91" spans="1:18" x14ac:dyDescent="0.25">
      <c r="A91" s="64" t="s">
        <v>79</v>
      </c>
      <c r="B91" s="123">
        <v>100</v>
      </c>
      <c r="C91" s="29">
        <v>57.1</v>
      </c>
    </row>
    <row r="92" spans="1:18" ht="24" x14ac:dyDescent="0.25">
      <c r="A92" s="64" t="s">
        <v>71</v>
      </c>
      <c r="B92" s="28">
        <v>98.8</v>
      </c>
      <c r="C92" s="29">
        <v>23.8</v>
      </c>
    </row>
    <row r="93" spans="1:18" ht="24" x14ac:dyDescent="0.25">
      <c r="A93" s="64" t="s">
        <v>23</v>
      </c>
      <c r="B93" s="28">
        <v>96.2</v>
      </c>
      <c r="C93" s="29">
        <v>19</v>
      </c>
    </row>
    <row r="94" spans="1:18" ht="24" x14ac:dyDescent="0.25">
      <c r="A94" s="64" t="s">
        <v>75</v>
      </c>
      <c r="B94" s="28">
        <v>95.7</v>
      </c>
      <c r="C94" s="29">
        <v>43.5</v>
      </c>
    </row>
    <row r="95" spans="1:18" x14ac:dyDescent="0.25">
      <c r="A95" s="64" t="s">
        <v>22</v>
      </c>
      <c r="B95" s="28">
        <v>93.7</v>
      </c>
      <c r="C95" s="28">
        <v>23.8</v>
      </c>
    </row>
    <row r="96" spans="1:18" x14ac:dyDescent="0.25">
      <c r="A96" s="63" t="s">
        <v>25</v>
      </c>
      <c r="B96" s="28">
        <v>89.4</v>
      </c>
      <c r="C96" s="29">
        <v>32.200000000000003</v>
      </c>
    </row>
    <row r="97" spans="1:18" x14ac:dyDescent="0.25">
      <c r="A97" s="63" t="s">
        <v>26</v>
      </c>
      <c r="B97" s="28">
        <v>87.9</v>
      </c>
      <c r="C97" s="29">
        <v>14.7</v>
      </c>
    </row>
    <row r="98" spans="1:18" x14ac:dyDescent="0.25">
      <c r="A98" s="64" t="s">
        <v>30</v>
      </c>
      <c r="B98" s="28">
        <v>84.3</v>
      </c>
      <c r="C98" s="29">
        <v>34.299999999999997</v>
      </c>
    </row>
    <row r="99" spans="1:18" x14ac:dyDescent="0.25">
      <c r="A99" s="64" t="s">
        <v>39</v>
      </c>
      <c r="B99" s="28">
        <v>82.3</v>
      </c>
      <c r="C99" s="29">
        <v>32.299999999999997</v>
      </c>
    </row>
    <row r="100" spans="1:18" x14ac:dyDescent="0.25">
      <c r="A100" s="63" t="s">
        <v>78</v>
      </c>
      <c r="B100" s="28">
        <v>76.400000000000006</v>
      </c>
      <c r="C100" s="29">
        <v>35.799999999999997</v>
      </c>
    </row>
    <row r="101" spans="1:18" x14ac:dyDescent="0.25">
      <c r="A101" s="64" t="s">
        <v>29</v>
      </c>
      <c r="B101" s="28">
        <v>76.3</v>
      </c>
      <c r="C101" s="29">
        <v>36.799999999999997</v>
      </c>
    </row>
    <row r="102" spans="1:18" x14ac:dyDescent="0.25">
      <c r="A102" s="63" t="s">
        <v>70</v>
      </c>
      <c r="B102" s="28">
        <v>67.2</v>
      </c>
      <c r="C102" s="29">
        <v>18.2</v>
      </c>
    </row>
    <row r="103" spans="1:18" x14ac:dyDescent="0.25">
      <c r="A103" s="64" t="s">
        <v>40</v>
      </c>
      <c r="B103" s="28">
        <v>66.099999999999994</v>
      </c>
      <c r="C103" s="29">
        <v>33.9</v>
      </c>
    </row>
    <row r="104" spans="1:18" ht="36" x14ac:dyDescent="0.25">
      <c r="A104" s="64" t="s">
        <v>28</v>
      </c>
      <c r="B104" s="28">
        <v>60.3</v>
      </c>
      <c r="C104" s="29">
        <v>30.2</v>
      </c>
    </row>
    <row r="105" spans="1:18" ht="15.75" x14ac:dyDescent="0.25">
      <c r="A105" s="46" t="s">
        <v>46</v>
      </c>
      <c r="B105" s="47">
        <v>87.2</v>
      </c>
      <c r="C105" s="47">
        <v>32.200000000000003</v>
      </c>
    </row>
    <row r="109" spans="1:18" ht="18.75" x14ac:dyDescent="0.25">
      <c r="A109" s="106" t="s">
        <v>107</v>
      </c>
      <c r="B109" s="106"/>
      <c r="C109" s="106"/>
      <c r="E109" s="107" t="s">
        <v>108</v>
      </c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</row>
    <row r="110" spans="1:18" x14ac:dyDescent="0.25">
      <c r="A110" s="26" t="s">
        <v>43</v>
      </c>
      <c r="B110" s="26" t="s">
        <v>44</v>
      </c>
      <c r="C110" s="26" t="s">
        <v>45</v>
      </c>
    </row>
    <row r="111" spans="1:18" x14ac:dyDescent="0.25">
      <c r="A111" s="63" t="s">
        <v>20</v>
      </c>
      <c r="B111" s="123">
        <v>100</v>
      </c>
      <c r="C111" s="29">
        <v>49.2</v>
      </c>
    </row>
    <row r="112" spans="1:18" x14ac:dyDescent="0.25">
      <c r="A112" s="63" t="s">
        <v>21</v>
      </c>
      <c r="B112" s="123">
        <v>100</v>
      </c>
      <c r="C112" s="29">
        <v>39</v>
      </c>
    </row>
    <row r="113" spans="1:3" ht="24" x14ac:dyDescent="0.25">
      <c r="A113" s="64" t="s">
        <v>71</v>
      </c>
      <c r="B113" s="123">
        <v>100</v>
      </c>
      <c r="C113" s="29">
        <v>33.299999999999997</v>
      </c>
    </row>
    <row r="114" spans="1:3" x14ac:dyDescent="0.25">
      <c r="A114" s="64" t="s">
        <v>24</v>
      </c>
      <c r="B114" s="123">
        <v>100</v>
      </c>
      <c r="C114" s="29">
        <v>44.8</v>
      </c>
    </row>
    <row r="115" spans="1:3" ht="24" x14ac:dyDescent="0.25">
      <c r="A115" s="63" t="s">
        <v>76</v>
      </c>
      <c r="B115" s="123">
        <v>100</v>
      </c>
      <c r="C115" s="29">
        <v>39.4</v>
      </c>
    </row>
    <row r="116" spans="1:3" ht="36" x14ac:dyDescent="0.25">
      <c r="A116" s="64" t="s">
        <v>77</v>
      </c>
      <c r="B116" s="123">
        <v>100</v>
      </c>
      <c r="C116" s="29">
        <v>52.5</v>
      </c>
    </row>
    <row r="117" spans="1:3" x14ac:dyDescent="0.25">
      <c r="A117" s="64" t="s">
        <v>31</v>
      </c>
      <c r="B117" s="123">
        <v>100</v>
      </c>
      <c r="C117" s="29">
        <v>50</v>
      </c>
    </row>
    <row r="118" spans="1:3" x14ac:dyDescent="0.25">
      <c r="A118" s="64" t="s">
        <v>86</v>
      </c>
      <c r="B118" s="123">
        <v>100</v>
      </c>
      <c r="C118" s="29">
        <v>70.400000000000006</v>
      </c>
    </row>
    <row r="119" spans="1:3" x14ac:dyDescent="0.25">
      <c r="A119" s="63" t="s">
        <v>27</v>
      </c>
      <c r="B119" s="28">
        <v>98.9</v>
      </c>
      <c r="C119" s="29">
        <v>38.9</v>
      </c>
    </row>
    <row r="120" spans="1:3" ht="24" x14ac:dyDescent="0.25">
      <c r="A120" s="64" t="s">
        <v>75</v>
      </c>
      <c r="B120" s="28">
        <v>98.7</v>
      </c>
      <c r="C120" s="29">
        <v>27.3</v>
      </c>
    </row>
    <row r="121" spans="1:3" ht="24" x14ac:dyDescent="0.25">
      <c r="A121" s="64" t="s">
        <v>23</v>
      </c>
      <c r="B121" s="28">
        <v>98.5</v>
      </c>
      <c r="C121" s="29">
        <v>17.600000000000001</v>
      </c>
    </row>
    <row r="122" spans="1:3" x14ac:dyDescent="0.25">
      <c r="A122" s="64" t="s">
        <v>39</v>
      </c>
      <c r="B122" s="28">
        <v>96.9</v>
      </c>
      <c r="C122" s="29">
        <v>57.8</v>
      </c>
    </row>
    <row r="123" spans="1:3" x14ac:dyDescent="0.25">
      <c r="A123" s="64" t="s">
        <v>22</v>
      </c>
      <c r="B123" s="28">
        <v>95</v>
      </c>
      <c r="C123" s="29">
        <v>17.5</v>
      </c>
    </row>
    <row r="124" spans="1:3" x14ac:dyDescent="0.25">
      <c r="A124" s="63" t="s">
        <v>25</v>
      </c>
      <c r="B124" s="28">
        <v>93.3</v>
      </c>
      <c r="C124" s="29">
        <v>52.6</v>
      </c>
    </row>
    <row r="125" spans="1:3" x14ac:dyDescent="0.25">
      <c r="A125" s="64" t="s">
        <v>29</v>
      </c>
      <c r="B125" s="28">
        <v>89.1</v>
      </c>
      <c r="C125" s="29">
        <v>39.6</v>
      </c>
    </row>
    <row r="126" spans="1:3" x14ac:dyDescent="0.25">
      <c r="A126" s="64" t="s">
        <v>30</v>
      </c>
      <c r="B126" s="28">
        <v>87.3</v>
      </c>
      <c r="C126" s="29">
        <v>25.4</v>
      </c>
    </row>
    <row r="127" spans="1:3" x14ac:dyDescent="0.25">
      <c r="A127" s="63" t="s">
        <v>78</v>
      </c>
      <c r="B127" s="28">
        <v>78.2</v>
      </c>
      <c r="C127" s="28">
        <v>31.5</v>
      </c>
    </row>
    <row r="128" spans="1:3" x14ac:dyDescent="0.25">
      <c r="A128" s="63" t="s">
        <v>26</v>
      </c>
      <c r="B128" s="28">
        <v>78</v>
      </c>
      <c r="C128" s="29">
        <v>20.3</v>
      </c>
    </row>
    <row r="129" spans="1:18" x14ac:dyDescent="0.25">
      <c r="A129" s="63" t="s">
        <v>70</v>
      </c>
      <c r="B129" s="28">
        <v>68.3</v>
      </c>
      <c r="C129" s="29">
        <v>7.9</v>
      </c>
    </row>
    <row r="130" spans="1:18" x14ac:dyDescent="0.25">
      <c r="A130" s="64" t="s">
        <v>40</v>
      </c>
      <c r="B130" s="28">
        <v>58.2</v>
      </c>
      <c r="C130" s="29">
        <v>29.9</v>
      </c>
    </row>
    <row r="131" spans="1:18" ht="36" x14ac:dyDescent="0.25">
      <c r="A131" s="64" t="s">
        <v>28</v>
      </c>
      <c r="B131" s="28">
        <v>47.1</v>
      </c>
      <c r="C131" s="29">
        <v>23.5</v>
      </c>
    </row>
    <row r="132" spans="1:18" ht="15.75" x14ac:dyDescent="0.25">
      <c r="A132" s="30" t="s">
        <v>46</v>
      </c>
      <c r="B132" s="47">
        <v>89.3</v>
      </c>
      <c r="C132" s="47">
        <v>35.9</v>
      </c>
    </row>
    <row r="136" spans="1:18" ht="18.75" x14ac:dyDescent="0.25">
      <c r="A136" s="106" t="s">
        <v>109</v>
      </c>
      <c r="B136" s="106"/>
      <c r="C136" s="106"/>
      <c r="E136" s="107" t="s">
        <v>110</v>
      </c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</row>
    <row r="137" spans="1:18" x14ac:dyDescent="0.25">
      <c r="A137" s="26" t="s">
        <v>43</v>
      </c>
      <c r="B137" s="26" t="s">
        <v>44</v>
      </c>
      <c r="C137" s="26" t="s">
        <v>45</v>
      </c>
    </row>
    <row r="138" spans="1:18" x14ac:dyDescent="0.25">
      <c r="A138" s="23" t="s">
        <v>25</v>
      </c>
      <c r="B138" s="28">
        <v>92.8</v>
      </c>
      <c r="C138" s="29">
        <v>23.6</v>
      </c>
    </row>
    <row r="139" spans="1:18" x14ac:dyDescent="0.25">
      <c r="A139" s="63" t="s">
        <v>95</v>
      </c>
      <c r="B139" s="28">
        <v>75.7</v>
      </c>
      <c r="C139" s="29">
        <v>35.700000000000003</v>
      </c>
    </row>
    <row r="140" spans="1:18" x14ac:dyDescent="0.25">
      <c r="A140" s="23" t="s">
        <v>26</v>
      </c>
      <c r="B140" s="28">
        <v>94.1</v>
      </c>
      <c r="C140" s="29">
        <v>26.1</v>
      </c>
    </row>
    <row r="141" spans="1:18" ht="15.75" x14ac:dyDescent="0.25">
      <c r="A141" s="30" t="s">
        <v>46</v>
      </c>
      <c r="B141" s="47">
        <v>88.6</v>
      </c>
      <c r="C141" s="47">
        <v>27.3</v>
      </c>
    </row>
    <row r="142" spans="1:18" x14ac:dyDescent="0.25">
      <c r="A142" s="39"/>
      <c r="B142" s="40"/>
      <c r="C142" s="40"/>
    </row>
    <row r="143" spans="1:18" x14ac:dyDescent="0.25">
      <c r="A143" s="39"/>
      <c r="B143" s="40"/>
      <c r="C143" s="40"/>
    </row>
    <row r="144" spans="1:18" x14ac:dyDescent="0.25">
      <c r="A144" s="39"/>
      <c r="B144" s="40"/>
      <c r="C144" s="40"/>
    </row>
    <row r="145" spans="1:18" x14ac:dyDescent="0.25">
      <c r="A145" s="39"/>
      <c r="B145" s="40"/>
      <c r="C145" s="40"/>
    </row>
    <row r="146" spans="1:18" x14ac:dyDescent="0.25">
      <c r="A146" s="39"/>
      <c r="B146" s="40"/>
      <c r="C146" s="40"/>
    </row>
    <row r="147" spans="1:18" x14ac:dyDescent="0.25">
      <c r="A147" s="39"/>
      <c r="B147" s="40"/>
      <c r="C147" s="40"/>
    </row>
    <row r="148" spans="1:18" x14ac:dyDescent="0.25">
      <c r="A148" s="39"/>
      <c r="B148" s="40"/>
      <c r="C148" s="40"/>
    </row>
    <row r="149" spans="1:18" x14ac:dyDescent="0.25">
      <c r="A149" s="39"/>
      <c r="B149" s="40"/>
      <c r="C149" s="40"/>
    </row>
    <row r="150" spans="1:18" x14ac:dyDescent="0.25">
      <c r="A150" s="39"/>
      <c r="B150" s="40"/>
      <c r="C150" s="40"/>
    </row>
    <row r="151" spans="1:18" x14ac:dyDescent="0.25">
      <c r="A151" s="39"/>
      <c r="B151" s="40"/>
      <c r="C151" s="40"/>
    </row>
    <row r="152" spans="1:18" x14ac:dyDescent="0.25">
      <c r="A152" s="39"/>
      <c r="B152" s="40"/>
      <c r="C152" s="40"/>
    </row>
    <row r="153" spans="1:18" x14ac:dyDescent="0.25">
      <c r="A153" s="39"/>
      <c r="B153" s="40"/>
      <c r="C153" s="40"/>
    </row>
    <row r="154" spans="1:18" x14ac:dyDescent="0.25">
      <c r="A154" s="39"/>
      <c r="B154" s="40"/>
      <c r="C154" s="40"/>
    </row>
    <row r="155" spans="1:18" x14ac:dyDescent="0.25">
      <c r="A155" s="39"/>
      <c r="B155" s="40"/>
      <c r="C155" s="40"/>
    </row>
    <row r="156" spans="1:18" x14ac:dyDescent="0.25">
      <c r="A156" s="39"/>
      <c r="B156" s="40"/>
      <c r="C156" s="40"/>
    </row>
    <row r="157" spans="1:18" x14ac:dyDescent="0.25">
      <c r="A157" s="39"/>
      <c r="B157" s="40"/>
      <c r="C157" s="40"/>
    </row>
    <row r="158" spans="1:18" ht="18.75" x14ac:dyDescent="0.25">
      <c r="A158" s="106" t="s">
        <v>111</v>
      </c>
      <c r="B158" s="106"/>
      <c r="C158" s="106"/>
      <c r="E158" s="107" t="s">
        <v>112</v>
      </c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</row>
    <row r="159" spans="1:18" x14ac:dyDescent="0.25">
      <c r="A159" s="26" t="s">
        <v>43</v>
      </c>
      <c r="B159" s="26" t="s">
        <v>44</v>
      </c>
      <c r="C159" s="26" t="s">
        <v>45</v>
      </c>
    </row>
    <row r="160" spans="1:18" x14ac:dyDescent="0.25">
      <c r="A160" s="63" t="s">
        <v>21</v>
      </c>
      <c r="B160" s="123">
        <v>100</v>
      </c>
      <c r="C160" s="29">
        <v>57.1</v>
      </c>
    </row>
    <row r="161" spans="1:3" ht="24" x14ac:dyDescent="0.25">
      <c r="A161" s="64" t="s">
        <v>71</v>
      </c>
      <c r="B161" s="123">
        <v>100</v>
      </c>
      <c r="C161" s="29">
        <v>48.6</v>
      </c>
    </row>
    <row r="162" spans="1:3" ht="24" x14ac:dyDescent="0.25">
      <c r="A162" s="64" t="s">
        <v>23</v>
      </c>
      <c r="B162" s="123">
        <v>100</v>
      </c>
      <c r="C162" s="29">
        <v>76.900000000000006</v>
      </c>
    </row>
    <row r="163" spans="1:3" ht="24" x14ac:dyDescent="0.25">
      <c r="A163" s="64" t="s">
        <v>75</v>
      </c>
      <c r="B163" s="123">
        <v>100</v>
      </c>
      <c r="C163" s="29">
        <v>63</v>
      </c>
    </row>
    <row r="164" spans="1:3" x14ac:dyDescent="0.25">
      <c r="A164" s="64" t="s">
        <v>24</v>
      </c>
      <c r="B164" s="123">
        <v>100</v>
      </c>
      <c r="C164" s="29">
        <v>60.5</v>
      </c>
    </row>
    <row r="165" spans="1:3" ht="24" x14ac:dyDescent="0.25">
      <c r="A165" s="63" t="s">
        <v>76</v>
      </c>
      <c r="B165" s="123">
        <v>100</v>
      </c>
      <c r="C165" s="29">
        <v>62.5</v>
      </c>
    </row>
    <row r="166" spans="1:3" x14ac:dyDescent="0.25">
      <c r="A166" s="63" t="s">
        <v>27</v>
      </c>
      <c r="B166" s="123">
        <v>100</v>
      </c>
      <c r="C166" s="88">
        <v>60.8</v>
      </c>
    </row>
    <row r="167" spans="1:3" x14ac:dyDescent="0.25">
      <c r="A167" s="64" t="s">
        <v>31</v>
      </c>
      <c r="B167" s="123">
        <v>100</v>
      </c>
      <c r="C167" s="29">
        <v>61.1</v>
      </c>
    </row>
    <row r="168" spans="1:3" x14ac:dyDescent="0.25">
      <c r="A168" s="64" t="s">
        <v>86</v>
      </c>
      <c r="B168" s="123">
        <v>100</v>
      </c>
      <c r="C168" s="29">
        <v>87.5</v>
      </c>
    </row>
    <row r="169" spans="1:3" x14ac:dyDescent="0.25">
      <c r="A169" s="63" t="s">
        <v>20</v>
      </c>
      <c r="B169" s="28">
        <v>98.6</v>
      </c>
      <c r="C169" s="29">
        <v>70.400000000000006</v>
      </c>
    </row>
    <row r="170" spans="1:3" ht="36" x14ac:dyDescent="0.25">
      <c r="A170" s="64" t="s">
        <v>77</v>
      </c>
      <c r="B170" s="28">
        <v>98.1</v>
      </c>
      <c r="C170" s="29">
        <v>82.7</v>
      </c>
    </row>
    <row r="171" spans="1:3" x14ac:dyDescent="0.25">
      <c r="A171" s="64" t="s">
        <v>22</v>
      </c>
      <c r="B171" s="28">
        <v>96.1</v>
      </c>
      <c r="C171" s="29">
        <v>52.4</v>
      </c>
    </row>
    <row r="172" spans="1:3" x14ac:dyDescent="0.25">
      <c r="A172" s="64" t="s">
        <v>29</v>
      </c>
      <c r="B172" s="28">
        <v>92.4</v>
      </c>
      <c r="C172" s="29">
        <v>65.2</v>
      </c>
    </row>
    <row r="173" spans="1:3" x14ac:dyDescent="0.25">
      <c r="A173" s="63" t="s">
        <v>78</v>
      </c>
      <c r="B173" s="28">
        <v>91.5</v>
      </c>
      <c r="C173" s="29">
        <v>56.9</v>
      </c>
    </row>
    <row r="174" spans="1:3" ht="36" x14ac:dyDescent="0.25">
      <c r="A174" s="64" t="s">
        <v>28</v>
      </c>
      <c r="B174" s="28">
        <v>83.3</v>
      </c>
      <c r="C174" s="29">
        <v>20.8</v>
      </c>
    </row>
    <row r="175" spans="1:3" x14ac:dyDescent="0.25">
      <c r="A175" s="64" t="s">
        <v>40</v>
      </c>
      <c r="B175" s="28">
        <v>80.900000000000006</v>
      </c>
      <c r="C175" s="29">
        <v>67.2</v>
      </c>
    </row>
    <row r="176" spans="1:3" x14ac:dyDescent="0.25">
      <c r="A176" s="64" t="s">
        <v>30</v>
      </c>
      <c r="B176" s="28">
        <v>77.3</v>
      </c>
      <c r="C176" s="29">
        <v>40.9</v>
      </c>
    </row>
    <row r="177" spans="1:18" x14ac:dyDescent="0.25">
      <c r="A177" s="64" t="s">
        <v>39</v>
      </c>
      <c r="B177" s="28">
        <v>71.400000000000006</v>
      </c>
      <c r="C177" s="29">
        <v>57</v>
      </c>
    </row>
    <row r="178" spans="1:18" x14ac:dyDescent="0.25">
      <c r="A178" s="30" t="s">
        <v>46</v>
      </c>
      <c r="B178" s="31">
        <v>93.8</v>
      </c>
      <c r="C178" s="31">
        <v>61.4</v>
      </c>
    </row>
    <row r="179" spans="1:18" x14ac:dyDescent="0.25">
      <c r="A179" s="39"/>
      <c r="B179" s="40"/>
      <c r="C179" s="40"/>
    </row>
    <row r="180" spans="1:18" x14ac:dyDescent="0.25">
      <c r="A180" s="39"/>
      <c r="B180" s="40"/>
      <c r="C180" s="40"/>
    </row>
    <row r="182" spans="1:18" ht="21" customHeight="1" x14ac:dyDescent="0.25">
      <c r="E182" s="109" t="s">
        <v>115</v>
      </c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  <c r="R182" s="109"/>
    </row>
    <row r="191" spans="1:18" x14ac:dyDescent="0.25">
      <c r="A191" s="108" t="s">
        <v>114</v>
      </c>
      <c r="B191" s="108"/>
      <c r="C191" s="108"/>
    </row>
    <row r="192" spans="1:18" ht="15.75" x14ac:dyDescent="0.25">
      <c r="A192" s="33" t="s">
        <v>47</v>
      </c>
      <c r="B192" s="34" t="s">
        <v>52</v>
      </c>
      <c r="C192" s="34" t="s">
        <v>45</v>
      </c>
    </row>
    <row r="193" spans="1:18" x14ac:dyDescent="0.25">
      <c r="A193" s="35" t="s">
        <v>48</v>
      </c>
      <c r="B193" s="29">
        <v>92.8</v>
      </c>
      <c r="C193" s="29">
        <v>22.5</v>
      </c>
    </row>
    <row r="194" spans="1:18" x14ac:dyDescent="0.25">
      <c r="A194" s="35" t="s">
        <v>49</v>
      </c>
      <c r="B194" s="29">
        <v>87.5</v>
      </c>
      <c r="C194" s="29">
        <v>29.8</v>
      </c>
    </row>
    <row r="195" spans="1:18" x14ac:dyDescent="0.25">
      <c r="A195" s="35" t="s">
        <v>50</v>
      </c>
      <c r="B195" s="29">
        <v>87.2</v>
      </c>
      <c r="C195" s="29">
        <v>32.200000000000003</v>
      </c>
    </row>
    <row r="196" spans="1:18" x14ac:dyDescent="0.25">
      <c r="A196" s="35" t="s">
        <v>51</v>
      </c>
      <c r="B196" s="29">
        <v>89.3</v>
      </c>
      <c r="C196" s="29">
        <v>35.9</v>
      </c>
    </row>
    <row r="197" spans="1:18" ht="24.75" x14ac:dyDescent="0.25">
      <c r="A197" s="35" t="s">
        <v>113</v>
      </c>
      <c r="B197" s="29">
        <v>88.6</v>
      </c>
      <c r="C197" s="29">
        <v>27.3</v>
      </c>
    </row>
    <row r="198" spans="1:18" x14ac:dyDescent="0.25">
      <c r="A198" s="36" t="s">
        <v>69</v>
      </c>
      <c r="B198" s="29">
        <v>93.8</v>
      </c>
      <c r="C198" s="29">
        <v>61.4</v>
      </c>
    </row>
    <row r="199" spans="1:18" x14ac:dyDescent="0.25">
      <c r="A199" s="30" t="s">
        <v>46</v>
      </c>
      <c r="B199" s="31">
        <v>89.9</v>
      </c>
      <c r="C199" s="31">
        <v>34.700000000000003</v>
      </c>
    </row>
    <row r="207" spans="1:18" ht="15" customHeight="1" x14ac:dyDescent="0.25">
      <c r="E207" s="114" t="s">
        <v>118</v>
      </c>
      <c r="F207" s="114"/>
      <c r="G207" s="114"/>
      <c r="H207" s="114"/>
      <c r="I207" s="114"/>
      <c r="J207" s="114"/>
      <c r="K207" s="114"/>
      <c r="L207" s="114"/>
      <c r="M207" s="114"/>
      <c r="N207" s="114"/>
      <c r="O207" s="114"/>
      <c r="P207" s="114"/>
      <c r="Q207" s="114"/>
      <c r="R207" s="114"/>
    </row>
    <row r="213" spans="1:3" x14ac:dyDescent="0.25">
      <c r="A213" s="108" t="s">
        <v>118</v>
      </c>
      <c r="B213" s="108"/>
      <c r="C213" s="108"/>
    </row>
    <row r="214" spans="1:3" ht="30" x14ac:dyDescent="0.25">
      <c r="A214" s="38"/>
      <c r="B214" s="37" t="s">
        <v>116</v>
      </c>
      <c r="C214" s="37" t="s">
        <v>72</v>
      </c>
    </row>
    <row r="215" spans="1:3" x14ac:dyDescent="0.25">
      <c r="A215" s="27" t="s">
        <v>117</v>
      </c>
      <c r="B215" s="28">
        <v>89.9</v>
      </c>
      <c r="C215" s="28">
        <v>90.3</v>
      </c>
    </row>
    <row r="225" spans="1:19" ht="15" customHeight="1" x14ac:dyDescent="0.25">
      <c r="E225" s="115" t="s">
        <v>120</v>
      </c>
      <c r="F225" s="115"/>
      <c r="G225" s="115"/>
      <c r="H225" s="115"/>
      <c r="I225" s="115"/>
      <c r="J225" s="115"/>
      <c r="K225" s="115"/>
      <c r="L225" s="115"/>
      <c r="M225" s="115"/>
      <c r="N225" s="115"/>
      <c r="O225" s="49"/>
      <c r="P225" s="49"/>
      <c r="Q225" s="49"/>
      <c r="R225" s="49"/>
      <c r="S225" s="49"/>
    </row>
    <row r="231" spans="1:19" x14ac:dyDescent="0.25">
      <c r="A231" s="108" t="s">
        <v>119</v>
      </c>
      <c r="B231" s="108"/>
      <c r="C231" s="108"/>
    </row>
    <row r="232" spans="1:19" ht="30" x14ac:dyDescent="0.25">
      <c r="A232" s="38"/>
      <c r="B232" s="37" t="s">
        <v>121</v>
      </c>
      <c r="C232" s="37" t="s">
        <v>73</v>
      </c>
    </row>
    <row r="233" spans="1:19" x14ac:dyDescent="0.25">
      <c r="A233" s="27" t="s">
        <v>122</v>
      </c>
      <c r="B233" s="28">
        <v>34.700000000000003</v>
      </c>
      <c r="C233" s="28">
        <v>42.4</v>
      </c>
    </row>
    <row r="243" spans="1:19" x14ac:dyDescent="0.25">
      <c r="G243" s="122" t="s">
        <v>124</v>
      </c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</row>
    <row r="244" spans="1:19" x14ac:dyDescent="0.25">
      <c r="A244" s="43" t="s">
        <v>65</v>
      </c>
      <c r="B244" s="110" t="s">
        <v>66</v>
      </c>
      <c r="C244" s="111"/>
      <c r="D244" s="112" t="s">
        <v>67</v>
      </c>
      <c r="E244" s="113"/>
    </row>
    <row r="245" spans="1:19" x14ac:dyDescent="0.25">
      <c r="A245" s="43"/>
      <c r="B245" s="41" t="s">
        <v>52</v>
      </c>
      <c r="C245" s="41" t="s">
        <v>45</v>
      </c>
      <c r="D245" s="41" t="s">
        <v>52</v>
      </c>
      <c r="E245" s="41" t="s">
        <v>45</v>
      </c>
    </row>
    <row r="246" spans="1:19" x14ac:dyDescent="0.25">
      <c r="A246" s="43" t="s">
        <v>61</v>
      </c>
      <c r="B246" s="41">
        <v>92.5</v>
      </c>
      <c r="C246" s="41">
        <v>13.6</v>
      </c>
      <c r="D246" s="44"/>
      <c r="E246" s="44"/>
    </row>
    <row r="247" spans="1:19" x14ac:dyDescent="0.25">
      <c r="A247" s="43" t="s">
        <v>62</v>
      </c>
      <c r="B247" s="41">
        <v>89.9</v>
      </c>
      <c r="C247" s="41">
        <v>36</v>
      </c>
      <c r="D247" s="44">
        <v>88</v>
      </c>
      <c r="E247" s="44">
        <v>26.9</v>
      </c>
    </row>
    <row r="248" spans="1:19" x14ac:dyDescent="0.25">
      <c r="A248" s="43" t="s">
        <v>123</v>
      </c>
      <c r="B248" s="41">
        <v>89.4</v>
      </c>
      <c r="C248" s="41">
        <v>32.200000000000003</v>
      </c>
      <c r="D248" s="44">
        <v>67.2</v>
      </c>
      <c r="E248" s="44">
        <v>18.2</v>
      </c>
    </row>
    <row r="249" spans="1:19" x14ac:dyDescent="0.25">
      <c r="A249" s="43" t="s">
        <v>63</v>
      </c>
      <c r="B249" s="41">
        <v>93.3</v>
      </c>
      <c r="C249" s="41">
        <v>52.6</v>
      </c>
      <c r="D249" s="48">
        <v>68.3</v>
      </c>
      <c r="E249" s="48">
        <v>7.9</v>
      </c>
    </row>
    <row r="250" spans="1:19" x14ac:dyDescent="0.25">
      <c r="A250" s="43" t="s">
        <v>64</v>
      </c>
      <c r="B250" s="41">
        <v>92.8</v>
      </c>
      <c r="C250" s="41">
        <v>23.6</v>
      </c>
      <c r="D250" s="48">
        <v>75.7</v>
      </c>
      <c r="E250" s="48">
        <v>35.700000000000003</v>
      </c>
    </row>
    <row r="251" spans="1:19" x14ac:dyDescent="0.25">
      <c r="A251" s="30" t="s">
        <v>68</v>
      </c>
      <c r="B251" s="31">
        <v>91.6</v>
      </c>
      <c r="C251" s="31">
        <v>31.4</v>
      </c>
      <c r="D251" s="45">
        <v>77.3</v>
      </c>
      <c r="E251" s="45">
        <v>23.9</v>
      </c>
    </row>
    <row r="252" spans="1:19" x14ac:dyDescent="0.25">
      <c r="A252" s="30"/>
      <c r="B252" s="31"/>
      <c r="C252" s="31"/>
      <c r="D252" s="42"/>
      <c r="E252" s="42"/>
    </row>
    <row r="253" spans="1:19" x14ac:dyDescent="0.25">
      <c r="A253" s="30"/>
      <c r="B253" s="31"/>
      <c r="C253" s="31"/>
      <c r="D253" s="42"/>
      <c r="E253" s="42"/>
    </row>
    <row r="254" spans="1:19" x14ac:dyDescent="0.25">
      <c r="A254" s="39"/>
      <c r="B254" s="40"/>
      <c r="C254" s="40"/>
    </row>
  </sheetData>
  <sortState ref="A160:B177">
    <sortCondition descending="1" ref="B160:B177"/>
  </sortState>
  <mergeCells count="23">
    <mergeCell ref="B244:C244"/>
    <mergeCell ref="D244:E244"/>
    <mergeCell ref="A158:C158"/>
    <mergeCell ref="E158:R158"/>
    <mergeCell ref="A231:C231"/>
    <mergeCell ref="A213:C213"/>
    <mergeCell ref="E207:R207"/>
    <mergeCell ref="E225:N225"/>
    <mergeCell ref="G243:S243"/>
    <mergeCell ref="A136:C136"/>
    <mergeCell ref="E136:R136"/>
    <mergeCell ref="A191:C191"/>
    <mergeCell ref="E182:R182"/>
    <mergeCell ref="A82:C82"/>
    <mergeCell ref="E82:R82"/>
    <mergeCell ref="A109:C109"/>
    <mergeCell ref="E109:R109"/>
    <mergeCell ref="A1:C1"/>
    <mergeCell ref="E1:R1"/>
    <mergeCell ref="A29:C29"/>
    <mergeCell ref="E29:R29"/>
    <mergeCell ref="A55:C55"/>
    <mergeCell ref="E55:R55"/>
  </mergeCells>
  <pageMargins left="0.19685039370078741" right="0.27559055118110237" top="0.35433070866141736" bottom="0.35433070866141736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Денна</vt:lpstr>
      <vt:lpstr>Діаграми</vt:lpstr>
      <vt:lpstr>Денна!Область_печати</vt:lpstr>
      <vt:lpstr>Діаграми!Область_печати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2018-02-26T08:50:07Z</dcterms:modified>
</cp:coreProperties>
</file>