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E8BD3B72-563D-4462-A19F-EC4F93AD2AC8}" xr6:coauthVersionLast="47" xr6:coauthVersionMax="47" xr10:uidLastSave="{00000000-0000-0000-0000-000000000000}"/>
  <bookViews>
    <workbookView xWindow="4845" yWindow="5340" windowWidth="18705" windowHeight="10260" xr2:uid="{00000000-000D-0000-FFFF-FFFF00000000}"/>
  </bookViews>
  <sheets>
    <sheet name="Денна" sheetId="1" r:id="rId1"/>
    <sheet name="Діаграми" sheetId="4" r:id="rId2"/>
    <sheet name="Лист1" sheetId="5" r:id="rId3"/>
    <sheet name="Кількість стипендій" sheetId="6" r:id="rId4"/>
  </sheets>
  <definedNames>
    <definedName name="_xlnm.Print_Area" localSheetId="0">Денна!$A$1:$S$33</definedName>
    <definedName name="_xlnm.Print_Area" localSheetId="1">Діаграми!$E$29:$S$49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7" i="1" l="1"/>
  <c r="C267" i="1"/>
  <c r="M240" i="1" l="1"/>
  <c r="H240" i="1"/>
  <c r="E240" i="1" s="1"/>
  <c r="D240" i="1" s="1"/>
  <c r="B240" i="1" s="1"/>
  <c r="R240" i="1" l="1"/>
  <c r="Q240" i="1"/>
  <c r="P242" i="1"/>
  <c r="O242" i="1"/>
  <c r="N242" i="1"/>
  <c r="M235" i="1"/>
  <c r="H235" i="1"/>
  <c r="E235" i="1" l="1"/>
  <c r="D235" i="1" s="1"/>
  <c r="M241" i="1"/>
  <c r="I242" i="1"/>
  <c r="J242" i="1"/>
  <c r="K242" i="1"/>
  <c r="L242" i="1"/>
  <c r="H241" i="1"/>
  <c r="E241" i="1" s="1"/>
  <c r="D241" i="1" s="1"/>
  <c r="B241" i="1" s="1"/>
  <c r="M234" i="1"/>
  <c r="H234" i="1"/>
  <c r="B235" i="1" l="1"/>
  <c r="R235" i="1"/>
  <c r="Q235" i="1"/>
  <c r="Q241" i="1"/>
  <c r="R241" i="1"/>
  <c r="E234" i="1"/>
  <c r="D234" i="1" s="1"/>
  <c r="C242" i="1"/>
  <c r="M236" i="1"/>
  <c r="H236" i="1"/>
  <c r="I219" i="1"/>
  <c r="B234" i="1" l="1"/>
  <c r="R234" i="1"/>
  <c r="Q234" i="1"/>
  <c r="E236" i="1"/>
  <c r="D236" i="1" s="1"/>
  <c r="H260" i="1"/>
  <c r="I267" i="1"/>
  <c r="J267" i="1"/>
  <c r="K267" i="1"/>
  <c r="L267" i="1"/>
  <c r="B236" i="1" l="1"/>
  <c r="R236" i="1"/>
  <c r="Q236" i="1"/>
  <c r="H267" i="1"/>
  <c r="M260" i="1"/>
  <c r="M266" i="1"/>
  <c r="H266" i="1"/>
  <c r="E266" i="1" l="1"/>
  <c r="D266" i="1" s="1"/>
  <c r="H149" i="1"/>
  <c r="M239" i="1"/>
  <c r="H239" i="1"/>
  <c r="G242" i="1"/>
  <c r="F242" i="1"/>
  <c r="M238" i="1"/>
  <c r="H238" i="1"/>
  <c r="M237" i="1"/>
  <c r="H237" i="1"/>
  <c r="H261" i="1"/>
  <c r="M261" i="1"/>
  <c r="B266" i="1" l="1"/>
  <c r="R266" i="1"/>
  <c r="Q266" i="1"/>
  <c r="E239" i="1"/>
  <c r="D239" i="1" s="1"/>
  <c r="Q239" i="1" s="1"/>
  <c r="E261" i="1"/>
  <c r="D261" i="1" s="1"/>
  <c r="B261" i="1" s="1"/>
  <c r="M242" i="1"/>
  <c r="E260" i="1"/>
  <c r="E238" i="1"/>
  <c r="D238" i="1" s="1"/>
  <c r="B238" i="1" s="1"/>
  <c r="E237" i="1"/>
  <c r="D237" i="1" s="1"/>
  <c r="H242" i="1"/>
  <c r="H186" i="1"/>
  <c r="M186" i="1"/>
  <c r="P187" i="1"/>
  <c r="O187" i="1"/>
  <c r="N187" i="1"/>
  <c r="L187" i="1"/>
  <c r="K187" i="1"/>
  <c r="J187" i="1"/>
  <c r="I187" i="1"/>
  <c r="G187" i="1"/>
  <c r="F187" i="1"/>
  <c r="C187" i="1"/>
  <c r="M184" i="1"/>
  <c r="H184" i="1"/>
  <c r="M262" i="1"/>
  <c r="M263" i="1"/>
  <c r="M264" i="1"/>
  <c r="M265" i="1"/>
  <c r="H262" i="1"/>
  <c r="H263" i="1"/>
  <c r="H264" i="1"/>
  <c r="H265" i="1"/>
  <c r="H185" i="1"/>
  <c r="M185" i="1"/>
  <c r="D260" i="1" l="1"/>
  <c r="Q260" i="1" s="1"/>
  <c r="R261" i="1"/>
  <c r="Q261" i="1"/>
  <c r="B239" i="1"/>
  <c r="R239" i="1"/>
  <c r="R238" i="1"/>
  <c r="Q238" i="1"/>
  <c r="E242" i="1"/>
  <c r="R237" i="1"/>
  <c r="B237" i="1"/>
  <c r="Q237" i="1"/>
  <c r="M187" i="1"/>
  <c r="E186" i="1"/>
  <c r="D186" i="1" s="1"/>
  <c r="B186" i="1" s="1"/>
  <c r="H187" i="1"/>
  <c r="E184" i="1"/>
  <c r="E262" i="1"/>
  <c r="D262" i="1" s="1"/>
  <c r="B262" i="1" s="1"/>
  <c r="E264" i="1"/>
  <c r="D264" i="1" s="1"/>
  <c r="B264" i="1" s="1"/>
  <c r="E265" i="1"/>
  <c r="D265" i="1" s="1"/>
  <c r="B265" i="1" s="1"/>
  <c r="E263" i="1"/>
  <c r="D263" i="1" s="1"/>
  <c r="B263" i="1" s="1"/>
  <c r="E185" i="1"/>
  <c r="D185" i="1" s="1"/>
  <c r="Q185" i="1" s="1"/>
  <c r="C219" i="1"/>
  <c r="C170" i="1"/>
  <c r="F219" i="1"/>
  <c r="G219" i="1"/>
  <c r="J219" i="1"/>
  <c r="K219" i="1"/>
  <c r="L219" i="1"/>
  <c r="N219" i="1"/>
  <c r="O219" i="1"/>
  <c r="P219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B260" i="1" l="1"/>
  <c r="E267" i="1"/>
  <c r="R260" i="1"/>
  <c r="D267" i="1"/>
  <c r="D242" i="1"/>
  <c r="Q186" i="1"/>
  <c r="R186" i="1"/>
  <c r="R264" i="1"/>
  <c r="E187" i="1"/>
  <c r="D184" i="1"/>
  <c r="Q264" i="1"/>
  <c r="B185" i="1"/>
  <c r="R185" i="1"/>
  <c r="H217" i="1"/>
  <c r="H218" i="1"/>
  <c r="E218" i="1" s="1"/>
  <c r="D218" i="1" s="1"/>
  <c r="P243" i="1" l="1"/>
  <c r="N243" i="1"/>
  <c r="L243" i="1"/>
  <c r="J243" i="1"/>
  <c r="F243" i="1"/>
  <c r="K243" i="1"/>
  <c r="O243" i="1"/>
  <c r="G243" i="1"/>
  <c r="I243" i="1"/>
  <c r="M243" i="1"/>
  <c r="B242" i="1"/>
  <c r="D243" i="1" s="1"/>
  <c r="R242" i="1"/>
  <c r="H243" i="1"/>
  <c r="Q242" i="1"/>
  <c r="E243" i="1"/>
  <c r="D187" i="1"/>
  <c r="E188" i="1" s="1"/>
  <c r="R184" i="1"/>
  <c r="B184" i="1"/>
  <c r="Q184" i="1"/>
  <c r="Q218" i="1"/>
  <c r="R218" i="1"/>
  <c r="E217" i="1"/>
  <c r="D217" i="1" s="1"/>
  <c r="B217" i="1" s="1"/>
  <c r="B218" i="1"/>
  <c r="M219" i="1"/>
  <c r="H219" i="1"/>
  <c r="Q243" i="1" l="1"/>
  <c r="R243" i="1"/>
  <c r="R217" i="1"/>
  <c r="E219" i="1"/>
  <c r="D219" i="1" s="1"/>
  <c r="B219" i="1" s="1"/>
  <c r="P188" i="1"/>
  <c r="N188" i="1"/>
  <c r="L188" i="1"/>
  <c r="J188" i="1"/>
  <c r="F188" i="1"/>
  <c r="G188" i="1"/>
  <c r="H188" i="1"/>
  <c r="K188" i="1"/>
  <c r="O188" i="1"/>
  <c r="B187" i="1"/>
  <c r="D188" i="1" s="1"/>
  <c r="R187" i="1"/>
  <c r="Q187" i="1"/>
  <c r="I188" i="1"/>
  <c r="M188" i="1"/>
  <c r="Q217" i="1"/>
  <c r="E220" i="1" l="1"/>
  <c r="P220" i="1" l="1"/>
  <c r="N220" i="1"/>
  <c r="L220" i="1"/>
  <c r="J220" i="1"/>
  <c r="F220" i="1"/>
  <c r="I220" i="1"/>
  <c r="K220" i="1"/>
  <c r="G220" i="1"/>
  <c r="O220" i="1"/>
  <c r="D220" i="1"/>
  <c r="R219" i="1"/>
  <c r="M220" i="1"/>
  <c r="Q219" i="1"/>
  <c r="H220" i="1"/>
  <c r="Q220" i="1" l="1"/>
  <c r="R220" i="1"/>
  <c r="P170" i="1" l="1"/>
  <c r="M98" i="1"/>
  <c r="H216" i="1" l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M201" i="1"/>
  <c r="H201" i="1"/>
  <c r="G100" i="1"/>
  <c r="N100" i="1"/>
  <c r="O100" i="1"/>
  <c r="C135" i="1"/>
  <c r="O170" i="1"/>
  <c r="F66" i="1"/>
  <c r="J66" i="1"/>
  <c r="K66" i="1"/>
  <c r="L66" i="1"/>
  <c r="F30" i="1"/>
  <c r="H9" i="1"/>
  <c r="J30" i="1"/>
  <c r="K30" i="1"/>
  <c r="L30" i="1"/>
  <c r="M160" i="1"/>
  <c r="H160" i="1"/>
  <c r="M125" i="1"/>
  <c r="H125" i="1"/>
  <c r="M90" i="1"/>
  <c r="H90" i="1"/>
  <c r="M56" i="1"/>
  <c r="H56" i="1"/>
  <c r="M20" i="1"/>
  <c r="H20" i="1"/>
  <c r="N135" i="1"/>
  <c r="O135" i="1"/>
  <c r="P135" i="1"/>
  <c r="P100" i="1"/>
  <c r="P66" i="1"/>
  <c r="C30" i="1"/>
  <c r="G30" i="1"/>
  <c r="I30" i="1"/>
  <c r="N30" i="1"/>
  <c r="O30" i="1"/>
  <c r="P30" i="1"/>
  <c r="G170" i="1"/>
  <c r="F170" i="1"/>
  <c r="I170" i="1"/>
  <c r="J170" i="1"/>
  <c r="K170" i="1"/>
  <c r="L170" i="1"/>
  <c r="N170" i="1"/>
  <c r="F135" i="1"/>
  <c r="G135" i="1"/>
  <c r="I135" i="1"/>
  <c r="J135" i="1"/>
  <c r="K135" i="1"/>
  <c r="L135" i="1"/>
  <c r="C100" i="1"/>
  <c r="F100" i="1"/>
  <c r="I100" i="1"/>
  <c r="J100" i="1"/>
  <c r="K100" i="1"/>
  <c r="L100" i="1"/>
  <c r="I66" i="1"/>
  <c r="M155" i="1"/>
  <c r="H155" i="1"/>
  <c r="M85" i="1"/>
  <c r="H85" i="1"/>
  <c r="M52" i="1"/>
  <c r="H52" i="1"/>
  <c r="M15" i="1"/>
  <c r="H15" i="1"/>
  <c r="M120" i="1"/>
  <c r="H120" i="1"/>
  <c r="P267" i="1"/>
  <c r="O267" i="1"/>
  <c r="G267" i="1"/>
  <c r="F267" i="1"/>
  <c r="M169" i="1"/>
  <c r="H169" i="1"/>
  <c r="M168" i="1"/>
  <c r="H168" i="1"/>
  <c r="M167" i="1"/>
  <c r="H167" i="1"/>
  <c r="M166" i="1"/>
  <c r="H166" i="1"/>
  <c r="M165" i="1"/>
  <c r="H165" i="1"/>
  <c r="M164" i="1"/>
  <c r="H164" i="1"/>
  <c r="M163" i="1"/>
  <c r="H163" i="1"/>
  <c r="M162" i="1"/>
  <c r="H162" i="1"/>
  <c r="M161" i="1"/>
  <c r="H161" i="1"/>
  <c r="M159" i="1"/>
  <c r="H159" i="1"/>
  <c r="M158" i="1"/>
  <c r="H158" i="1"/>
  <c r="M157" i="1"/>
  <c r="H157" i="1"/>
  <c r="M156" i="1"/>
  <c r="H156" i="1"/>
  <c r="M154" i="1"/>
  <c r="H154" i="1"/>
  <c r="M153" i="1"/>
  <c r="H153" i="1"/>
  <c r="M152" i="1"/>
  <c r="H152" i="1"/>
  <c r="M151" i="1"/>
  <c r="H151" i="1"/>
  <c r="M150" i="1"/>
  <c r="H150" i="1"/>
  <c r="M149" i="1"/>
  <c r="M134" i="1"/>
  <c r="H134" i="1"/>
  <c r="M133" i="1"/>
  <c r="H133" i="1"/>
  <c r="M132" i="1"/>
  <c r="H132" i="1"/>
  <c r="M131" i="1"/>
  <c r="H131" i="1"/>
  <c r="M130" i="1"/>
  <c r="H130" i="1"/>
  <c r="M129" i="1"/>
  <c r="H129" i="1"/>
  <c r="M128" i="1"/>
  <c r="H128" i="1"/>
  <c r="M127" i="1"/>
  <c r="H127" i="1"/>
  <c r="M126" i="1"/>
  <c r="H126" i="1"/>
  <c r="M124" i="1"/>
  <c r="H124" i="1"/>
  <c r="M123" i="1"/>
  <c r="H123" i="1"/>
  <c r="M122" i="1"/>
  <c r="H122" i="1"/>
  <c r="M121" i="1"/>
  <c r="H121" i="1"/>
  <c r="M119" i="1"/>
  <c r="H119" i="1"/>
  <c r="M118" i="1"/>
  <c r="H118" i="1"/>
  <c r="M117" i="1"/>
  <c r="H117" i="1"/>
  <c r="M116" i="1"/>
  <c r="H116" i="1"/>
  <c r="M115" i="1"/>
  <c r="H115" i="1"/>
  <c r="M114" i="1"/>
  <c r="H114" i="1"/>
  <c r="M99" i="1"/>
  <c r="H99" i="1"/>
  <c r="H98" i="1"/>
  <c r="M97" i="1"/>
  <c r="H97" i="1"/>
  <c r="M96" i="1"/>
  <c r="H96" i="1"/>
  <c r="M95" i="1"/>
  <c r="H95" i="1"/>
  <c r="M94" i="1"/>
  <c r="H94" i="1"/>
  <c r="M93" i="1"/>
  <c r="H93" i="1"/>
  <c r="M92" i="1"/>
  <c r="H92" i="1"/>
  <c r="M91" i="1"/>
  <c r="H91" i="1"/>
  <c r="M89" i="1"/>
  <c r="H89" i="1"/>
  <c r="M88" i="1"/>
  <c r="H88" i="1"/>
  <c r="M87" i="1"/>
  <c r="H87" i="1"/>
  <c r="M86" i="1"/>
  <c r="H86" i="1"/>
  <c r="M84" i="1"/>
  <c r="H84" i="1"/>
  <c r="M83" i="1"/>
  <c r="H83" i="1"/>
  <c r="M82" i="1"/>
  <c r="H82" i="1"/>
  <c r="M81" i="1"/>
  <c r="H81" i="1"/>
  <c r="M80" i="1"/>
  <c r="H80" i="1"/>
  <c r="M79" i="1"/>
  <c r="H79" i="1"/>
  <c r="O66" i="1"/>
  <c r="N66" i="1"/>
  <c r="G66" i="1"/>
  <c r="C66" i="1"/>
  <c r="M65" i="1"/>
  <c r="H65" i="1"/>
  <c r="M64" i="1"/>
  <c r="H64" i="1"/>
  <c r="M63" i="1"/>
  <c r="H63" i="1"/>
  <c r="M62" i="1"/>
  <c r="H62" i="1"/>
  <c r="M61" i="1"/>
  <c r="H61" i="1"/>
  <c r="M60" i="1"/>
  <c r="H60" i="1"/>
  <c r="M59" i="1"/>
  <c r="H59" i="1"/>
  <c r="M58" i="1"/>
  <c r="H58" i="1"/>
  <c r="M57" i="1"/>
  <c r="H57" i="1"/>
  <c r="M55" i="1"/>
  <c r="H55" i="1"/>
  <c r="M54" i="1"/>
  <c r="H54" i="1"/>
  <c r="M53" i="1"/>
  <c r="H53" i="1"/>
  <c r="M51" i="1"/>
  <c r="H51" i="1"/>
  <c r="M50" i="1"/>
  <c r="H50" i="1"/>
  <c r="M49" i="1"/>
  <c r="H49" i="1"/>
  <c r="M48" i="1"/>
  <c r="H48" i="1"/>
  <c r="M47" i="1"/>
  <c r="H47" i="1"/>
  <c r="M46" i="1"/>
  <c r="H46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19" i="1"/>
  <c r="H19" i="1"/>
  <c r="M18" i="1"/>
  <c r="H18" i="1"/>
  <c r="M17" i="1"/>
  <c r="H17" i="1"/>
  <c r="M16" i="1"/>
  <c r="H16" i="1"/>
  <c r="M14" i="1"/>
  <c r="H14" i="1"/>
  <c r="M13" i="1"/>
  <c r="H13" i="1"/>
  <c r="M12" i="1"/>
  <c r="H12" i="1"/>
  <c r="M11" i="1"/>
  <c r="H11" i="1"/>
  <c r="M10" i="1"/>
  <c r="H10" i="1"/>
  <c r="M9" i="1"/>
  <c r="E212" i="1" l="1"/>
  <c r="D212" i="1" s="1"/>
  <c r="B212" i="1" s="1"/>
  <c r="E210" i="1"/>
  <c r="D210" i="1" s="1"/>
  <c r="Q210" i="1" s="1"/>
  <c r="E206" i="1"/>
  <c r="D206" i="1" s="1"/>
  <c r="B206" i="1" s="1"/>
  <c r="E209" i="1"/>
  <c r="D209" i="1" s="1"/>
  <c r="R209" i="1" s="1"/>
  <c r="E216" i="1"/>
  <c r="D216" i="1" s="1"/>
  <c r="Q216" i="1" s="1"/>
  <c r="E201" i="1"/>
  <c r="D201" i="1" s="1"/>
  <c r="R201" i="1" s="1"/>
  <c r="E202" i="1"/>
  <c r="D202" i="1" s="1"/>
  <c r="R202" i="1" s="1"/>
  <c r="E204" i="1"/>
  <c r="D204" i="1" s="1"/>
  <c r="Q204" i="1" s="1"/>
  <c r="E205" i="1"/>
  <c r="D205" i="1" s="1"/>
  <c r="R205" i="1" s="1"/>
  <c r="E214" i="1"/>
  <c r="D214" i="1" s="1"/>
  <c r="B214" i="1" s="1"/>
  <c r="E215" i="1"/>
  <c r="D215" i="1" s="1"/>
  <c r="B215" i="1" s="1"/>
  <c r="E211" i="1"/>
  <c r="D211" i="1" s="1"/>
  <c r="B211" i="1" s="1"/>
  <c r="E208" i="1"/>
  <c r="D208" i="1" s="1"/>
  <c r="R208" i="1" s="1"/>
  <c r="E20" i="1"/>
  <c r="D20" i="1" s="1"/>
  <c r="B20" i="1" s="1"/>
  <c r="E56" i="1"/>
  <c r="D56" i="1" s="1"/>
  <c r="B56" i="1" s="1"/>
  <c r="E203" i="1"/>
  <c r="D203" i="1" s="1"/>
  <c r="B203" i="1" s="1"/>
  <c r="E207" i="1"/>
  <c r="D207" i="1" s="1"/>
  <c r="B207" i="1" s="1"/>
  <c r="E213" i="1"/>
  <c r="D213" i="1" s="1"/>
  <c r="B213" i="1" s="1"/>
  <c r="E160" i="1"/>
  <c r="D160" i="1" s="1"/>
  <c r="B160" i="1" s="1"/>
  <c r="E125" i="1"/>
  <c r="D125" i="1" s="1"/>
  <c r="E90" i="1"/>
  <c r="D90" i="1" s="1"/>
  <c r="B90" i="1" s="1"/>
  <c r="M66" i="1"/>
  <c r="M170" i="1"/>
  <c r="M100" i="1"/>
  <c r="M30" i="1"/>
  <c r="H30" i="1"/>
  <c r="H170" i="1"/>
  <c r="H135" i="1"/>
  <c r="H100" i="1"/>
  <c r="H66" i="1"/>
  <c r="E21" i="1"/>
  <c r="D21" i="1" s="1"/>
  <c r="R21" i="1" s="1"/>
  <c r="E154" i="1"/>
  <c r="D154" i="1" s="1"/>
  <c r="Q154" i="1" s="1"/>
  <c r="E155" i="1"/>
  <c r="D155" i="1" s="1"/>
  <c r="E92" i="1"/>
  <c r="D92" i="1" s="1"/>
  <c r="R92" i="1" s="1"/>
  <c r="E85" i="1"/>
  <c r="D85" i="1" s="1"/>
  <c r="E126" i="1"/>
  <c r="D126" i="1" s="1"/>
  <c r="R126" i="1" s="1"/>
  <c r="E52" i="1"/>
  <c r="D52" i="1" s="1"/>
  <c r="B52" i="1" s="1"/>
  <c r="E151" i="1"/>
  <c r="D151" i="1" s="1"/>
  <c r="R151" i="1" s="1"/>
  <c r="E116" i="1"/>
  <c r="D116" i="1" s="1"/>
  <c r="R116" i="1" s="1"/>
  <c r="E15" i="1"/>
  <c r="D15" i="1" s="1"/>
  <c r="B15" i="1" s="1"/>
  <c r="E10" i="1"/>
  <c r="D10" i="1" s="1"/>
  <c r="B10" i="1" s="1"/>
  <c r="E29" i="1"/>
  <c r="D29" i="1" s="1"/>
  <c r="R29" i="1" s="1"/>
  <c r="E54" i="1"/>
  <c r="D54" i="1" s="1"/>
  <c r="B54" i="1" s="1"/>
  <c r="E164" i="1"/>
  <c r="D164" i="1" s="1"/>
  <c r="Q164" i="1" s="1"/>
  <c r="E166" i="1"/>
  <c r="D166" i="1" s="1"/>
  <c r="R166" i="1" s="1"/>
  <c r="E168" i="1"/>
  <c r="D168" i="1" s="1"/>
  <c r="B168" i="1" s="1"/>
  <c r="E120" i="1"/>
  <c r="D120" i="1" s="1"/>
  <c r="B120" i="1" s="1"/>
  <c r="E25" i="1"/>
  <c r="D25" i="1" s="1"/>
  <c r="B25" i="1" s="1"/>
  <c r="E93" i="1"/>
  <c r="D93" i="1" s="1"/>
  <c r="Q93" i="1" s="1"/>
  <c r="E94" i="1"/>
  <c r="D94" i="1" s="1"/>
  <c r="R94" i="1" s="1"/>
  <c r="E98" i="1"/>
  <c r="D98" i="1" s="1"/>
  <c r="R98" i="1" s="1"/>
  <c r="E99" i="1"/>
  <c r="D99" i="1" s="1"/>
  <c r="B99" i="1" s="1"/>
  <c r="E127" i="1"/>
  <c r="D127" i="1" s="1"/>
  <c r="R127" i="1" s="1"/>
  <c r="E130" i="1"/>
  <c r="D130" i="1" s="1"/>
  <c r="Q130" i="1" s="1"/>
  <c r="E132" i="1"/>
  <c r="D132" i="1" s="1"/>
  <c r="Q132" i="1" s="1"/>
  <c r="E134" i="1"/>
  <c r="D134" i="1" s="1"/>
  <c r="B134" i="1" s="1"/>
  <c r="E27" i="1"/>
  <c r="D27" i="1" s="1"/>
  <c r="Q27" i="1" s="1"/>
  <c r="E48" i="1"/>
  <c r="D48" i="1" s="1"/>
  <c r="B48" i="1" s="1"/>
  <c r="E11" i="1"/>
  <c r="D11" i="1" s="1"/>
  <c r="R11" i="1" s="1"/>
  <c r="E117" i="1"/>
  <c r="D117" i="1" s="1"/>
  <c r="R117" i="1" s="1"/>
  <c r="E82" i="1"/>
  <c r="D82" i="1" s="1"/>
  <c r="R82" i="1" s="1"/>
  <c r="E12" i="1"/>
  <c r="D12" i="1" s="1"/>
  <c r="B12" i="1" s="1"/>
  <c r="E96" i="1"/>
  <c r="D96" i="1" s="1"/>
  <c r="R96" i="1" s="1"/>
  <c r="E62" i="1"/>
  <c r="D62" i="1" s="1"/>
  <c r="R62" i="1" s="1"/>
  <c r="E128" i="1"/>
  <c r="D128" i="1" s="1"/>
  <c r="B128" i="1" s="1"/>
  <c r="E115" i="1"/>
  <c r="D115" i="1" s="1"/>
  <c r="R115" i="1" s="1"/>
  <c r="E50" i="1"/>
  <c r="D50" i="1" s="1"/>
  <c r="B50" i="1" s="1"/>
  <c r="E157" i="1"/>
  <c r="D157" i="1" s="1"/>
  <c r="R157" i="1" s="1"/>
  <c r="E159" i="1"/>
  <c r="D159" i="1" s="1"/>
  <c r="Q159" i="1" s="1"/>
  <c r="E162" i="1"/>
  <c r="D162" i="1" s="1"/>
  <c r="Q162" i="1" s="1"/>
  <c r="E118" i="1"/>
  <c r="D118" i="1" s="1"/>
  <c r="B118" i="1" s="1"/>
  <c r="E121" i="1"/>
  <c r="D121" i="1" s="1"/>
  <c r="R121" i="1" s="1"/>
  <c r="E123" i="1"/>
  <c r="D123" i="1" s="1"/>
  <c r="R123" i="1" s="1"/>
  <c r="E124" i="1"/>
  <c r="D124" i="1" s="1"/>
  <c r="E87" i="1"/>
  <c r="D87" i="1" s="1"/>
  <c r="R87" i="1" s="1"/>
  <c r="E89" i="1"/>
  <c r="D89" i="1" s="1"/>
  <c r="R89" i="1" s="1"/>
  <c r="E91" i="1"/>
  <c r="D91" i="1" s="1"/>
  <c r="R91" i="1" s="1"/>
  <c r="E58" i="1"/>
  <c r="D58" i="1" s="1"/>
  <c r="B58" i="1" s="1"/>
  <c r="E13" i="1"/>
  <c r="D13" i="1" s="1"/>
  <c r="Q13" i="1" s="1"/>
  <c r="E16" i="1"/>
  <c r="D16" i="1" s="1"/>
  <c r="B16" i="1" s="1"/>
  <c r="E19" i="1"/>
  <c r="D19" i="1" s="1"/>
  <c r="R19" i="1" s="1"/>
  <c r="E18" i="1"/>
  <c r="D18" i="1" s="1"/>
  <c r="Q18" i="1" s="1"/>
  <c r="E23" i="1"/>
  <c r="D23" i="1" s="1"/>
  <c r="Q23" i="1" s="1"/>
  <c r="E46" i="1"/>
  <c r="D46" i="1" s="1"/>
  <c r="Q46" i="1" s="1"/>
  <c r="E51" i="1"/>
  <c r="D51" i="1" s="1"/>
  <c r="Q51" i="1" s="1"/>
  <c r="E60" i="1"/>
  <c r="D60" i="1" s="1"/>
  <c r="Q60" i="1" s="1"/>
  <c r="E64" i="1"/>
  <c r="D64" i="1" s="1"/>
  <c r="Q64" i="1" s="1"/>
  <c r="E80" i="1"/>
  <c r="D80" i="1" s="1"/>
  <c r="Q80" i="1" s="1"/>
  <c r="E83" i="1"/>
  <c r="D83" i="1" s="1"/>
  <c r="R83" i="1" s="1"/>
  <c r="E84" i="1"/>
  <c r="D84" i="1" s="1"/>
  <c r="Q84" i="1" s="1"/>
  <c r="E86" i="1"/>
  <c r="D86" i="1" s="1"/>
  <c r="R86" i="1" s="1"/>
  <c r="E88" i="1"/>
  <c r="D88" i="1" s="1"/>
  <c r="R88" i="1" s="1"/>
  <c r="E95" i="1"/>
  <c r="D95" i="1" s="1"/>
  <c r="R95" i="1" s="1"/>
  <c r="E97" i="1"/>
  <c r="D97" i="1" s="1"/>
  <c r="R97" i="1" s="1"/>
  <c r="E119" i="1"/>
  <c r="D119" i="1" s="1"/>
  <c r="R119" i="1" s="1"/>
  <c r="E122" i="1"/>
  <c r="D122" i="1" s="1"/>
  <c r="R122" i="1" s="1"/>
  <c r="E149" i="1"/>
  <c r="D149" i="1" s="1"/>
  <c r="E114" i="1"/>
  <c r="D114" i="1" s="1"/>
  <c r="E9" i="1"/>
  <c r="E14" i="1"/>
  <c r="D14" i="1" s="1"/>
  <c r="E17" i="1"/>
  <c r="D17" i="1" s="1"/>
  <c r="E22" i="1"/>
  <c r="D22" i="1" s="1"/>
  <c r="E24" i="1"/>
  <c r="D24" i="1" s="1"/>
  <c r="E26" i="1"/>
  <c r="D26" i="1" s="1"/>
  <c r="E28" i="1"/>
  <c r="D28" i="1" s="1"/>
  <c r="Q28" i="1" s="1"/>
  <c r="E47" i="1"/>
  <c r="D47" i="1" s="1"/>
  <c r="E49" i="1"/>
  <c r="D49" i="1" s="1"/>
  <c r="E53" i="1"/>
  <c r="D53" i="1" s="1"/>
  <c r="Q53" i="1" s="1"/>
  <c r="E55" i="1"/>
  <c r="D55" i="1" s="1"/>
  <c r="E57" i="1"/>
  <c r="D57" i="1" s="1"/>
  <c r="B57" i="1" s="1"/>
  <c r="E59" i="1"/>
  <c r="D59" i="1" s="1"/>
  <c r="E61" i="1"/>
  <c r="D61" i="1" s="1"/>
  <c r="Q61" i="1" s="1"/>
  <c r="E63" i="1"/>
  <c r="D63" i="1" s="1"/>
  <c r="E65" i="1"/>
  <c r="D65" i="1" s="1"/>
  <c r="E79" i="1"/>
  <c r="E81" i="1"/>
  <c r="D81" i="1" s="1"/>
  <c r="Q81" i="1" s="1"/>
  <c r="E129" i="1"/>
  <c r="D129" i="1" s="1"/>
  <c r="E131" i="1"/>
  <c r="D131" i="1" s="1"/>
  <c r="Q131" i="1" s="1"/>
  <c r="E133" i="1"/>
  <c r="D133" i="1" s="1"/>
  <c r="Q133" i="1" s="1"/>
  <c r="M135" i="1"/>
  <c r="E150" i="1"/>
  <c r="D150" i="1" s="1"/>
  <c r="Q150" i="1" s="1"/>
  <c r="E152" i="1"/>
  <c r="D152" i="1" s="1"/>
  <c r="Q152" i="1" s="1"/>
  <c r="E153" i="1"/>
  <c r="D153" i="1" s="1"/>
  <c r="E156" i="1"/>
  <c r="D156" i="1" s="1"/>
  <c r="Q156" i="1" s="1"/>
  <c r="E158" i="1"/>
  <c r="D158" i="1" s="1"/>
  <c r="Q158" i="1" s="1"/>
  <c r="E161" i="1"/>
  <c r="D161" i="1" s="1"/>
  <c r="Q161" i="1" s="1"/>
  <c r="E163" i="1"/>
  <c r="D163" i="1" s="1"/>
  <c r="E165" i="1"/>
  <c r="D165" i="1" s="1"/>
  <c r="Q165" i="1" s="1"/>
  <c r="E167" i="1"/>
  <c r="D167" i="1" s="1"/>
  <c r="Q167" i="1" s="1"/>
  <c r="E169" i="1"/>
  <c r="D169" i="1" s="1"/>
  <c r="Q169" i="1" s="1"/>
  <c r="Q262" i="1"/>
  <c r="M267" i="1"/>
  <c r="R211" i="1" l="1"/>
  <c r="Q206" i="1"/>
  <c r="R212" i="1"/>
  <c r="B216" i="1"/>
  <c r="R206" i="1"/>
  <c r="R214" i="1"/>
  <c r="B202" i="1"/>
  <c r="Q212" i="1"/>
  <c r="Q211" i="1"/>
  <c r="R216" i="1"/>
  <c r="Q202" i="1"/>
  <c r="B205" i="1"/>
  <c r="Q214" i="1"/>
  <c r="Q20" i="1"/>
  <c r="Q265" i="1"/>
  <c r="R207" i="1"/>
  <c r="Q207" i="1"/>
  <c r="Q208" i="1"/>
  <c r="R210" i="1"/>
  <c r="Q215" i="1"/>
  <c r="Q201" i="1"/>
  <c r="B210" i="1"/>
  <c r="B204" i="1"/>
  <c r="R215" i="1"/>
  <c r="B208" i="1"/>
  <c r="B201" i="1"/>
  <c r="Q209" i="1"/>
  <c r="B209" i="1"/>
  <c r="R204" i="1"/>
  <c r="Q205" i="1"/>
  <c r="R213" i="1"/>
  <c r="R203" i="1"/>
  <c r="R90" i="1"/>
  <c r="Q90" i="1"/>
  <c r="R56" i="1"/>
  <c r="Q56" i="1"/>
  <c r="R20" i="1"/>
  <c r="Q213" i="1"/>
  <c r="Q203" i="1"/>
  <c r="R160" i="1"/>
  <c r="Q160" i="1"/>
  <c r="R120" i="1"/>
  <c r="B125" i="1"/>
  <c r="R125" i="1"/>
  <c r="Q125" i="1"/>
  <c r="R168" i="1"/>
  <c r="Q168" i="1"/>
  <c r="Q62" i="1"/>
  <c r="B91" i="1"/>
  <c r="Q166" i="1"/>
  <c r="Q11" i="1"/>
  <c r="B21" i="1"/>
  <c r="B151" i="1"/>
  <c r="Q151" i="1"/>
  <c r="E30" i="1"/>
  <c r="D30" i="1" s="1"/>
  <c r="Q134" i="1"/>
  <c r="R10" i="1"/>
  <c r="E170" i="1"/>
  <c r="D170" i="1" s="1"/>
  <c r="E66" i="1"/>
  <c r="D66" i="1" s="1"/>
  <c r="R124" i="1"/>
  <c r="B124" i="1"/>
  <c r="E100" i="1"/>
  <c r="D100" i="1" s="1"/>
  <c r="B154" i="1"/>
  <c r="R164" i="1"/>
  <c r="B96" i="1"/>
  <c r="R93" i="1"/>
  <c r="Q16" i="1"/>
  <c r="R16" i="1"/>
  <c r="Q21" i="1"/>
  <c r="B27" i="1"/>
  <c r="Q263" i="1"/>
  <c r="Q48" i="1"/>
  <c r="R58" i="1"/>
  <c r="R118" i="1"/>
  <c r="Q116" i="1"/>
  <c r="R154" i="1"/>
  <c r="Q127" i="1"/>
  <c r="B166" i="1"/>
  <c r="B11" i="1"/>
  <c r="Q10" i="1"/>
  <c r="Q92" i="1"/>
  <c r="B126" i="1"/>
  <c r="B127" i="1"/>
  <c r="B88" i="1"/>
  <c r="Q82" i="1"/>
  <c r="Q54" i="1"/>
  <c r="R27" i="1"/>
  <c r="B116" i="1"/>
  <c r="B82" i="1"/>
  <c r="R54" i="1"/>
  <c r="B98" i="1"/>
  <c r="Q91" i="1"/>
  <c r="B93" i="1"/>
  <c r="Q126" i="1"/>
  <c r="Q96" i="1"/>
  <c r="B92" i="1"/>
  <c r="B115" i="1"/>
  <c r="B155" i="1"/>
  <c r="R155" i="1"/>
  <c r="Q155" i="1"/>
  <c r="Q99" i="1"/>
  <c r="R130" i="1"/>
  <c r="B117" i="1"/>
  <c r="Q94" i="1"/>
  <c r="R263" i="1"/>
  <c r="B162" i="1"/>
  <c r="B95" i="1"/>
  <c r="R99" i="1"/>
  <c r="R25" i="1"/>
  <c r="B94" i="1"/>
  <c r="B85" i="1"/>
  <c r="R85" i="1"/>
  <c r="Q85" i="1"/>
  <c r="Q124" i="1"/>
  <c r="R134" i="1"/>
  <c r="R48" i="1"/>
  <c r="R128" i="1"/>
  <c r="R52" i="1"/>
  <c r="Q52" i="1"/>
  <c r="B164" i="1"/>
  <c r="B130" i="1"/>
  <c r="Q25" i="1"/>
  <c r="B29" i="1"/>
  <c r="B132" i="1"/>
  <c r="B123" i="1"/>
  <c r="R15" i="1"/>
  <c r="Q15" i="1"/>
  <c r="B121" i="1"/>
  <c r="Q117" i="1"/>
  <c r="Q50" i="1"/>
  <c r="Q19" i="1"/>
  <c r="B157" i="1"/>
  <c r="R132" i="1"/>
  <c r="Q29" i="1"/>
  <c r="Q12" i="1"/>
  <c r="B23" i="1"/>
  <c r="B62" i="1"/>
  <c r="R50" i="1"/>
  <c r="R12" i="1"/>
  <c r="Q157" i="1"/>
  <c r="Q120" i="1"/>
  <c r="R162" i="1"/>
  <c r="B18" i="1"/>
  <c r="B19" i="1"/>
  <c r="Q128" i="1"/>
  <c r="Q98" i="1"/>
  <c r="B89" i="1"/>
  <c r="B159" i="1"/>
  <c r="R60" i="1"/>
  <c r="Q121" i="1"/>
  <c r="Q115" i="1"/>
  <c r="Q119" i="1"/>
  <c r="B119" i="1"/>
  <c r="Q87" i="1"/>
  <c r="B87" i="1"/>
  <c r="B83" i="1"/>
  <c r="R13" i="1"/>
  <c r="R159" i="1"/>
  <c r="Q118" i="1"/>
  <c r="Q123" i="1"/>
  <c r="B122" i="1"/>
  <c r="Q122" i="1"/>
  <c r="Q95" i="1"/>
  <c r="Q86" i="1"/>
  <c r="B86" i="1"/>
  <c r="B80" i="1"/>
  <c r="Q89" i="1"/>
  <c r="B97" i="1"/>
  <c r="Q97" i="1"/>
  <c r="Q88" i="1"/>
  <c r="Q83" i="1"/>
  <c r="R80" i="1"/>
  <c r="Q58" i="1"/>
  <c r="B64" i="1"/>
  <c r="R51" i="1"/>
  <c r="R64" i="1"/>
  <c r="B51" i="1"/>
  <c r="B13" i="1"/>
  <c r="R23" i="1"/>
  <c r="B60" i="1"/>
  <c r="R18" i="1"/>
  <c r="R84" i="1"/>
  <c r="B84" i="1"/>
  <c r="R163" i="1"/>
  <c r="B163" i="1"/>
  <c r="R153" i="1"/>
  <c r="B153" i="1"/>
  <c r="R149" i="1"/>
  <c r="B149" i="1"/>
  <c r="R129" i="1"/>
  <c r="B129" i="1"/>
  <c r="D79" i="1"/>
  <c r="R59" i="1"/>
  <c r="B59" i="1"/>
  <c r="R49" i="1"/>
  <c r="B49" i="1"/>
  <c r="R26" i="1"/>
  <c r="B26" i="1"/>
  <c r="R22" i="1"/>
  <c r="B22" i="1"/>
  <c r="D9" i="1"/>
  <c r="R114" i="1"/>
  <c r="B114" i="1"/>
  <c r="R265" i="1"/>
  <c r="R169" i="1"/>
  <c r="B169" i="1"/>
  <c r="R165" i="1"/>
  <c r="B165" i="1"/>
  <c r="R161" i="1"/>
  <c r="B161" i="1"/>
  <c r="R156" i="1"/>
  <c r="B156" i="1"/>
  <c r="R152" i="1"/>
  <c r="B152" i="1"/>
  <c r="R131" i="1"/>
  <c r="B131" i="1"/>
  <c r="R81" i="1"/>
  <c r="B81" i="1"/>
  <c r="R65" i="1"/>
  <c r="B65" i="1"/>
  <c r="R61" i="1"/>
  <c r="B61" i="1"/>
  <c r="R57" i="1"/>
  <c r="R53" i="1"/>
  <c r="B53" i="1"/>
  <c r="R47" i="1"/>
  <c r="B47" i="1"/>
  <c r="R46" i="1"/>
  <c r="B46" i="1"/>
  <c r="R28" i="1"/>
  <c r="B28" i="1"/>
  <c r="R24" i="1"/>
  <c r="B24" i="1"/>
  <c r="R17" i="1"/>
  <c r="B17" i="1"/>
  <c r="E135" i="1"/>
  <c r="Q163" i="1"/>
  <c r="Q59" i="1"/>
  <c r="Q49" i="1"/>
  <c r="Q149" i="1"/>
  <c r="Q114" i="1"/>
  <c r="Q26" i="1"/>
  <c r="Q22" i="1"/>
  <c r="Q17" i="1"/>
  <c r="Q65" i="1"/>
  <c r="Q57" i="1"/>
  <c r="Q47" i="1"/>
  <c r="Q24" i="1"/>
  <c r="R262" i="1"/>
  <c r="R167" i="1"/>
  <c r="B167" i="1"/>
  <c r="R158" i="1"/>
  <c r="B158" i="1"/>
  <c r="R150" i="1"/>
  <c r="B150" i="1"/>
  <c r="R133" i="1"/>
  <c r="B133" i="1"/>
  <c r="R63" i="1"/>
  <c r="B63" i="1"/>
  <c r="R55" i="1"/>
  <c r="B55" i="1"/>
  <c r="R14" i="1"/>
  <c r="B14" i="1"/>
  <c r="Q153" i="1"/>
  <c r="Q129" i="1"/>
  <c r="Q63" i="1"/>
  <c r="Q55" i="1"/>
  <c r="Q14" i="1"/>
  <c r="B30" i="1" l="1"/>
  <c r="K31" i="1"/>
  <c r="L31" i="1"/>
  <c r="E171" i="1"/>
  <c r="P67" i="1"/>
  <c r="N67" i="1"/>
  <c r="L67" i="1"/>
  <c r="J67" i="1"/>
  <c r="F67" i="1"/>
  <c r="Q66" i="1"/>
  <c r="I67" i="1"/>
  <c r="M67" i="1"/>
  <c r="R66" i="1"/>
  <c r="H67" i="1"/>
  <c r="K67" i="1"/>
  <c r="G67" i="1"/>
  <c r="O67" i="1"/>
  <c r="B66" i="1"/>
  <c r="D67" i="1" s="1"/>
  <c r="R9" i="1"/>
  <c r="B9" i="1"/>
  <c r="Q9" i="1"/>
  <c r="E101" i="1"/>
  <c r="R79" i="1"/>
  <c r="B79" i="1"/>
  <c r="Q79" i="1"/>
  <c r="D135" i="1"/>
  <c r="E136" i="1" s="1"/>
  <c r="P171" i="1"/>
  <c r="N171" i="1"/>
  <c r="L171" i="1"/>
  <c r="J171" i="1"/>
  <c r="F171" i="1"/>
  <c r="M171" i="1"/>
  <c r="H171" i="1"/>
  <c r="B170" i="1"/>
  <c r="D171" i="1" s="1"/>
  <c r="I171" i="1"/>
  <c r="Q170" i="1"/>
  <c r="G171" i="1"/>
  <c r="O171" i="1"/>
  <c r="K171" i="1"/>
  <c r="R170" i="1"/>
  <c r="E67" i="1"/>
  <c r="E268" i="1" l="1"/>
  <c r="L268" i="1"/>
  <c r="N101" i="1"/>
  <c r="J101" i="1"/>
  <c r="F101" i="1"/>
  <c r="P101" i="1"/>
  <c r="L101" i="1"/>
  <c r="H101" i="1"/>
  <c r="O101" i="1"/>
  <c r="M101" i="1"/>
  <c r="R100" i="1"/>
  <c r="B100" i="1"/>
  <c r="D101" i="1" s="1"/>
  <c r="K101" i="1"/>
  <c r="Q100" i="1"/>
  <c r="G101" i="1"/>
  <c r="I101" i="1"/>
  <c r="O31" i="1"/>
  <c r="I31" i="1"/>
  <c r="G31" i="1"/>
  <c r="D31" i="1"/>
  <c r="M31" i="1"/>
  <c r="N31" i="1"/>
  <c r="F31" i="1"/>
  <c r="P31" i="1"/>
  <c r="J31" i="1"/>
  <c r="R30" i="1"/>
  <c r="H31" i="1"/>
  <c r="Q30" i="1"/>
  <c r="O268" i="1"/>
  <c r="K268" i="1"/>
  <c r="I268" i="1"/>
  <c r="G268" i="1"/>
  <c r="B267" i="1"/>
  <c r="D268" i="1" s="1"/>
  <c r="N268" i="1"/>
  <c r="H268" i="1"/>
  <c r="F268" i="1"/>
  <c r="P268" i="1"/>
  <c r="Q267" i="1"/>
  <c r="R267" i="1"/>
  <c r="J268" i="1"/>
  <c r="M268" i="1"/>
  <c r="O136" i="1"/>
  <c r="K136" i="1"/>
  <c r="I136" i="1"/>
  <c r="G136" i="1"/>
  <c r="B135" i="1"/>
  <c r="D136" i="1" s="1"/>
  <c r="R135" i="1"/>
  <c r="N136" i="1"/>
  <c r="J136" i="1"/>
  <c r="L136" i="1"/>
  <c r="F136" i="1"/>
  <c r="P136" i="1"/>
  <c r="H136" i="1"/>
  <c r="Q135" i="1"/>
  <c r="M136" i="1"/>
  <c r="E31" i="1"/>
</calcChain>
</file>

<file path=xl/sharedStrings.xml><?xml version="1.0" encoding="utf-8"?>
<sst xmlns="http://schemas.openxmlformats.org/spreadsheetml/2006/main" count="681" uniqueCount="167">
  <si>
    <t>Державний вищий навчальний заклад</t>
  </si>
  <si>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</si>
  <si>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</si>
  <si>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</si>
  <si>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</si>
  <si>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Повинні склада-ти екзамен (гр.2-гр.3)</t>
  </si>
  <si>
    <t>Усього допуще-но до екзаме-нів</t>
  </si>
  <si>
    <t>Не допущено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</si>
  <si>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</si>
  <si>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</si>
  <si>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</si>
  <si>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</si>
  <si>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</si>
  <si>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>тільки на "добре" і "відмінно"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</si>
  <si>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</si>
  <si>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</si>
  <si>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</si>
  <si>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</si>
  <si>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</si>
  <si>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</si>
  <si>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</si>
  <si>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Інженерно-технічний</t>
  </si>
  <si>
    <t>Інформаційних технологій</t>
  </si>
  <si>
    <t>Математичний</t>
  </si>
  <si>
    <t>Медичний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</si>
  <si>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</si>
  <si>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</si>
  <si>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</si>
  <si>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</si>
  <si>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</si>
  <si>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</si>
  <si>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Всього по   ун-ту</t>
  </si>
  <si>
    <t>Всього по   ун-ту (%)</t>
  </si>
  <si>
    <t>Перші курси</t>
  </si>
  <si>
    <t>Другі курси</t>
  </si>
  <si>
    <t>Треті курси</t>
  </si>
  <si>
    <t>Четверті курси</t>
  </si>
  <si>
    <t>Зведена по курсах</t>
  </si>
  <si>
    <t>Іноземної філології</t>
  </si>
  <si>
    <t>Економічний</t>
  </si>
  <si>
    <t xml:space="preserve">Семестр 1 </t>
  </si>
  <si>
    <t>Денне навчання</t>
  </si>
  <si>
    <t>Факультет</t>
  </si>
  <si>
    <t xml:space="preserve">Успішність % </t>
  </si>
  <si>
    <t>Якість %</t>
  </si>
  <si>
    <t>Всього по ун-ту</t>
  </si>
  <si>
    <t>Курс</t>
  </si>
  <si>
    <t>1 курси</t>
  </si>
  <si>
    <t>2 курси</t>
  </si>
  <si>
    <t>3 курси</t>
  </si>
  <si>
    <t>4 курси</t>
  </si>
  <si>
    <t>Успішність %</t>
  </si>
  <si>
    <r>
      <t xml:space="preserve">                                                              "Ужгородський національний університет"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</si>
  <si>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         "Ужгородський національний університет"     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</si>
  <si>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</si>
  <si>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   "Ужгородський національний університет"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</si>
  <si>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з перескладанням</t>
    </r>
  </si>
  <si>
    <r>
      <t xml:space="preserve">                                                                 "Ужгородський національний університет"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</si>
  <si>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t xml:space="preserve">   Денне навчання </t>
  </si>
  <si>
    <t xml:space="preserve"> Денне навчання</t>
  </si>
  <si>
    <t>КУРС</t>
  </si>
  <si>
    <t>Медики-українці</t>
  </si>
  <si>
    <t>Медики -іноземці</t>
  </si>
  <si>
    <t>РАЗОМ</t>
  </si>
  <si>
    <t>Медичний №2</t>
  </si>
  <si>
    <t>Здоров’я та фізичного виховання</t>
  </si>
  <si>
    <r>
      <t xml:space="preserve">                                                                               "Ужгородський національний університет"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  з перескладанням</t>
    </r>
  </si>
  <si>
    <t>Історії та міжнародних відносин</t>
  </si>
  <si>
    <t>Міжнародних економічних відносин</t>
  </si>
  <si>
    <t>Українсько-угорський навчально-науковий інститут</t>
  </si>
  <si>
    <t xml:space="preserve">Юридичний </t>
  </si>
  <si>
    <t>Начальник навчальної частини                                                                                  Штимак А.Ю.</t>
  </si>
  <si>
    <r>
      <t xml:space="preserve"> зимова сесія</t>
    </r>
    <r>
      <rPr>
        <sz val="8"/>
        <rFont val="Times New Roman"/>
        <family val="1"/>
        <charset val="204"/>
      </rPr>
      <t xml:space="preserve">  </t>
    </r>
  </si>
  <si>
    <t>У т.ч.в акаде-мічній відпуст-ці</t>
  </si>
  <si>
    <t xml:space="preserve"> зимова сесія</t>
  </si>
  <si>
    <t xml:space="preserve">зимова сесія </t>
  </si>
  <si>
    <r>
      <t>зимова сесія</t>
    </r>
    <r>
      <rPr>
        <sz val="8"/>
        <rFont val="Times New Roman"/>
        <family val="1"/>
        <charset val="204"/>
      </rPr>
      <t xml:space="preserve"> </t>
    </r>
  </si>
  <si>
    <t>Не зя'вилися</t>
  </si>
  <si>
    <t>П’яті курси</t>
  </si>
  <si>
    <t xml:space="preserve">Медичний №2 </t>
  </si>
  <si>
    <t>тільки на "відмінно"</t>
  </si>
  <si>
    <t>На змішані оцінки</t>
  </si>
  <si>
    <t xml:space="preserve">З усіх предметів </t>
  </si>
  <si>
    <t>5 курси (мeдики, стоматологи)</t>
  </si>
  <si>
    <t>Успішність %  (2018/2019)</t>
  </si>
  <si>
    <t>Якість %  (2018/2019)</t>
  </si>
  <si>
    <t>Філіяу м.Львів</t>
  </si>
  <si>
    <t>Філія у м.Львів</t>
  </si>
  <si>
    <t>Магістри 1 року навчання</t>
  </si>
  <si>
    <t>Магістри 2 року навчання</t>
  </si>
  <si>
    <t>2014-2015 н.р.</t>
  </si>
  <si>
    <t>2015-2016 н.р.</t>
  </si>
  <si>
    <t>2016-2017 н.р.</t>
  </si>
  <si>
    <t>2017-2018 н.р.</t>
  </si>
  <si>
    <t>2018-2019 н.р.</t>
  </si>
  <si>
    <t>Порівняльні дані показників успішності за зимову сесію</t>
  </si>
  <si>
    <t>Порівняльні дані показників якості за зимову сесію</t>
  </si>
  <si>
    <t>Порівняльні дані показників успішності за зимовісесії</t>
  </si>
  <si>
    <t>Порівняльні дані показників якості за зимовісесії</t>
  </si>
  <si>
    <t>УУHHI</t>
  </si>
  <si>
    <t>Магістри 1 року</t>
  </si>
  <si>
    <t>Магістри 2 року</t>
  </si>
  <si>
    <t>І курс</t>
  </si>
  <si>
    <t>ІІ курс</t>
  </si>
  <si>
    <t>ІІІ курс</t>
  </si>
  <si>
    <t>ІV курс</t>
  </si>
  <si>
    <t>V курс</t>
  </si>
  <si>
    <t>біологічний</t>
  </si>
  <si>
    <t>географічний</t>
  </si>
  <si>
    <t>економічний</t>
  </si>
  <si>
    <t xml:space="preserve">здоров’я та фізичного виховання </t>
  </si>
  <si>
    <t>інженерно-технічний</t>
  </si>
  <si>
    <t>іноземної філології</t>
  </si>
  <si>
    <t xml:space="preserve"> інформаційних технологій </t>
  </si>
  <si>
    <t xml:space="preserve"> історії  та міжнародних відносин</t>
  </si>
  <si>
    <t>математичний</t>
  </si>
  <si>
    <t>медичний</t>
  </si>
  <si>
    <t xml:space="preserve"> міжнародних економічних відносин</t>
  </si>
  <si>
    <t>стоматологічний</t>
  </si>
  <si>
    <t xml:space="preserve">суспільних наук </t>
  </si>
  <si>
    <t>туризму та міжнародних комунікацій</t>
  </si>
  <si>
    <t xml:space="preserve">українсько-угорськийу навчально-науковий інститут </t>
  </si>
  <si>
    <t>фізичний</t>
  </si>
  <si>
    <t>філологічний</t>
  </si>
  <si>
    <t>хімічний</t>
  </si>
  <si>
    <t>юридичний</t>
  </si>
  <si>
    <t>Кількість стипенді</t>
  </si>
  <si>
    <t xml:space="preserve">       ВІДОМІСТЬ  ПРО  РЕЗУЛЬТАТИ  ЕКЗАМЕНАЦІЙНОЇ  СЕСІЇ 2019-2020 н.р.</t>
  </si>
  <si>
    <t xml:space="preserve">                   ВІДОМІСТЬ  ПРО  РЕЗУЛЬТАТИ  ЕКЗАМЕНАЦІЙНОЇ  СЕСІЇ 2019-2020 н.р.</t>
  </si>
  <si>
    <t xml:space="preserve">     ВІДОМІСТЬ  ПРО  РЕЗУЛЬТАТИ  ЕКЗАМЕНАЦІЙНОЇ  СЕСІЇ 2019-2020 н.р.</t>
  </si>
  <si>
    <t xml:space="preserve">                     ВІДОМІСТЬ  ПРО  РЕЗУЛЬТАТИ  ЕКЗАМЕНАЦІЙНОЇ  СЕСІЇ 2019-2020 н.р.</t>
  </si>
  <si>
    <t xml:space="preserve"> ВІДОМІСТЬ  ПРО  РЕЗУЛЬТАТИ  ЕКЗАМЕНАЦІЙНОЇ  СЕСІЇ 2019-2020 н.р.</t>
  </si>
  <si>
    <t xml:space="preserve">      ВІДОМІСТЬ  ПРО  РЕЗУЛЬТАТИ  ЕКЗАМЕНАЦІЙНОЇ  СЕСІЇ 2019-2020 н.р.</t>
  </si>
  <si>
    <t>П’яті курси (мед., мед.№2, стомат. )</t>
  </si>
  <si>
    <t>тільки на "задовільно"</t>
  </si>
  <si>
    <t>Порівняльні дані показників якості за зимові сесії (останні п’ять років)</t>
  </si>
  <si>
    <t>2019-2020 н.р.</t>
  </si>
  <si>
    <t>Порівняльні дані показників успішності за зимові сесії (останні п’ять років)</t>
  </si>
  <si>
    <t>Показники успішності за зимову сесію 2019/2020 н.р.</t>
  </si>
  <si>
    <r>
      <t xml:space="preserve">Показники успішності за зимову сесію 2019/2020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</si>
  <si>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зимову сесію 2019/2020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</si>
  <si>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7Показники успішності за зимову сесію 2019/2020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</si>
  <si>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2019/2020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</si>
  <si>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2019/2020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</si>
  <si>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2019/2020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</si>
  <si>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2019/2020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</si>
  <si>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2019/2020 н.р. -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</si>
  <si>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2019/2020 н.р. - </t>
    </r>
    <r>
      <rPr>
        <b/>
        <sz val="11"/>
        <color rgb="FFFF0000"/>
        <rFont val="Calibri"/>
        <family val="2"/>
        <charset val="204"/>
        <scheme val="minor"/>
      </rPr>
      <t>п"яті курси (мeдики)</t>
    </r>
  </si>
  <si>
    <r>
      <t xml:space="preserve">Показники успішності за зимову сесію 2019/2020 н.р. - </t>
    </r>
    <r>
      <rPr>
        <b/>
        <sz val="14"/>
        <color rgb="FFFF0000"/>
        <rFont val="Calibri"/>
        <family val="2"/>
        <charset val="204"/>
        <scheme val="minor"/>
      </rPr>
      <t>п’яті курси (медичного спрямування)</t>
    </r>
  </si>
  <si>
    <r>
      <t xml:space="preserve">Показники успішності за зимову сесію 2019/2020 н.р. - </t>
    </r>
    <r>
      <rPr>
        <b/>
        <sz val="11"/>
        <color rgb="FFFF0000"/>
        <rFont val="Calibri"/>
        <family val="2"/>
        <charset val="204"/>
        <scheme val="minor"/>
      </rPr>
      <t>Магістри 1 року навчання</t>
    </r>
  </si>
  <si>
    <r>
      <t xml:space="preserve">Показники успішності за зимову сесію 2019/2020 н.р. - </t>
    </r>
    <r>
      <rPr>
        <b/>
        <sz val="14"/>
        <color rgb="FFFF0000"/>
        <rFont val="Calibri"/>
        <family val="2"/>
        <charset val="204"/>
        <scheme val="minor"/>
      </rPr>
      <t>Магістри 1 року навчання</t>
    </r>
  </si>
  <si>
    <r>
      <t xml:space="preserve">Показники успішності за зимову сесію 2019/2020 н.р. - </t>
    </r>
    <r>
      <rPr>
        <b/>
        <sz val="11"/>
        <color rgb="FFFF0000"/>
        <rFont val="Calibri"/>
        <family val="2"/>
        <charset val="204"/>
        <scheme val="minor"/>
      </rPr>
      <t>Магістри 2 року навчання</t>
    </r>
  </si>
  <si>
    <r>
      <t xml:space="preserve">Показники успішності за зимову сесію 2019/2020 н.р. - </t>
    </r>
    <r>
      <rPr>
        <b/>
        <sz val="14"/>
        <color rgb="FFFF0000"/>
        <rFont val="Calibri"/>
        <family val="2"/>
        <charset val="204"/>
        <scheme val="minor"/>
      </rPr>
      <t>Магістри 2 року навчання</t>
    </r>
  </si>
  <si>
    <r>
      <t xml:space="preserve">Показники успішності за зимову сесію 2019/2020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</si>
  <si>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r>
      <t xml:space="preserve">Показники успішності за зимову сесію 2019/2020 н.р. - </t>
    </r>
    <r>
      <rPr>
        <b/>
        <sz val="14"/>
        <color rgb="FFFF0000"/>
        <rFont val="Calibri"/>
        <family val="2"/>
        <charset val="204"/>
        <scheme val="minor"/>
      </rPr>
      <t>у розрізі курсів</t>
    </r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</si>
  <si>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успішності</t>
    </r>
    <r>
      <rPr>
        <b/>
        <sz val="11"/>
        <color theme="1"/>
        <rFont val="Calibri"/>
        <family val="2"/>
        <charset val="204"/>
        <scheme val="minor"/>
      </rPr>
      <t xml:space="preserve"> у 2019/2020 та 2018/2019 н.р. (зимова сесія)</t>
    </r>
  </si>
  <si>
    <t>Успішність %  (2019/2020)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</si>
  <si>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 xml:space="preserve">якості </t>
    </r>
    <r>
      <rPr>
        <b/>
        <sz val="11"/>
        <color theme="1"/>
        <rFont val="Calibri"/>
        <family val="2"/>
        <charset val="204"/>
        <scheme val="minor"/>
      </rPr>
      <t>у 2019/2020 та 2018/2019 н.р. (зимова сесія)</t>
    </r>
  </si>
  <si>
    <t>Якість %  (2019/2020)</t>
  </si>
  <si>
    <t>Порівняльна таблиця показників успішності студентів-медиків українців та іноземців за зимову сесію 2019/2020 н.р.</t>
  </si>
  <si>
    <t>Порівняльна таблиця показників якості студентів-медиків українців та іноземців за зимову сесію 2019/2020 н.р.</t>
  </si>
  <si>
    <t>Юридичний</t>
  </si>
  <si>
    <t xml:space="preserve">Економічний </t>
  </si>
  <si>
    <r>
      <t xml:space="preserve">різниця 0,3% </t>
    </r>
    <r>
      <rPr>
        <sz val="9"/>
        <color rgb="FFFF0000"/>
        <rFont val="Calibri"/>
        <family val="2"/>
        <charset val="204"/>
      </rPr>
      <t>↘</t>
    </r>
  </si>
  <si>
    <t>зимова сесія</t>
  </si>
  <si>
    <r>
      <t xml:space="preserve">Порівняльна таблиця показників </t>
    </r>
    <r>
      <rPr>
        <b/>
        <sz val="12"/>
        <color rgb="FFFF0000"/>
        <rFont val="Calibri"/>
        <family val="2"/>
        <charset val="204"/>
        <scheme val="minor"/>
      </rPr>
      <t>якості</t>
    </r>
    <r>
      <rPr>
        <b/>
        <sz val="12"/>
        <color theme="1"/>
        <rFont val="Calibri"/>
        <family val="2"/>
        <charset val="204"/>
        <scheme val="minor"/>
      </rPr>
      <t xml:space="preserve"> у 2019/2020 та 2018/2019 н.р. </t>
    </r>
  </si>
  <si>
    <r>
      <t xml:space="preserve">різниця 3,1 % </t>
    </r>
    <r>
      <rPr>
        <sz val="9"/>
        <color rgb="FFFF0000"/>
        <rFont val="Calibri"/>
        <family val="2"/>
        <charset val="204"/>
      </rPr>
      <t>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</si>
</sst>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3300"/>
      <name val="Calibri"/>
      <family val="2"/>
      <charset val="204"/>
      <scheme val="minor"/>
    </font>
    <font>
      <b/>
      <sz val="11"/>
      <color rgb="FFFF3300"/>
      <name val="Calibri"/>
      <family val="2"/>
      <charset val="204"/>
      <scheme val="minor"/>
    </font>
    <font>
      <b/>
      <sz val="9"/>
      <color rgb="FFFF3300"/>
      <name val="Times New Roman"/>
      <family val="1"/>
      <charset val="204"/>
    </font>
    <font>
      <b/>
      <sz val="9"/>
      <color rgb="FFFF33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2" fillId="2" borderId="1" xfId="0" applyNumberFormat="1" applyFont="1" applyFill="1" applyBorder="1"/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/>
    </xf>
    <xf numFmtId="0" fontId="11" fillId="0" borderId="0" xfId="0" applyFont="1"/>
    <xf numFmtId="0" fontId="15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1" fillId="0" borderId="1" xfId="0" applyFont="1" applyBorder="1" applyAlignment="1">
      <alignment vertical="center" wrapText="1"/>
    </xf>
    <xf numFmtId="1" fontId="21" fillId="2" borderId="1" xfId="0" applyNumberFormat="1" applyFont="1" applyFill="1" applyBorder="1" applyAlignment="1">
      <alignment horizontal="center" vertical="center" wrapText="1"/>
    </xf>
    <xf numFmtId="1" fontId="21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2" fillId="0" borderId="0" xfId="0" applyFont="1"/>
    <xf numFmtId="0" fontId="21" fillId="0" borderId="1" xfId="0" applyFont="1" applyBorder="1" applyAlignment="1">
      <alignment wrapText="1"/>
    </xf>
    <xf numFmtId="0" fontId="19" fillId="0" borderId="1" xfId="0" applyFont="1" applyBorder="1"/>
    <xf numFmtId="164" fontId="19" fillId="2" borderId="1" xfId="0" applyNumberFormat="1" applyFont="1" applyFill="1" applyBorder="1"/>
    <xf numFmtId="164" fontId="2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7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/>
    <xf numFmtId="0" fontId="21" fillId="0" borderId="0" xfId="0" applyFont="1" applyAlignment="1">
      <alignment wrapText="1"/>
    </xf>
    <xf numFmtId="0" fontId="19" fillId="0" borderId="0" xfId="0" applyFont="1"/>
    <xf numFmtId="164" fontId="21" fillId="0" borderId="0" xfId="0" applyNumberFormat="1" applyFont="1" applyAlignment="1">
      <alignment horizontal="center" vertical="center" wrapText="1"/>
    </xf>
    <xf numFmtId="164" fontId="19" fillId="0" borderId="0" xfId="0" applyNumberFormat="1" applyFont="1"/>
    <xf numFmtId="0" fontId="1" fillId="0" borderId="0" xfId="0" applyFont="1" applyAlignment="1">
      <alignment wrapText="1"/>
    </xf>
    <xf numFmtId="0" fontId="24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5" fillId="0" borderId="0" xfId="0" applyFont="1"/>
    <xf numFmtId="0" fontId="10" fillId="0" borderId="1" xfId="0" applyFont="1" applyBorder="1"/>
    <xf numFmtId="0" fontId="5" fillId="0" borderId="1" xfId="0" applyFont="1" applyBorder="1"/>
    <xf numFmtId="2" fontId="7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164" fontId="2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9" fillId="0" borderId="0" xfId="0" applyFont="1"/>
    <xf numFmtId="0" fontId="30" fillId="0" borderId="0" xfId="0" applyFont="1"/>
    <xf numFmtId="0" fontId="32" fillId="0" borderId="1" xfId="0" applyFont="1" applyBorder="1" applyAlignment="1">
      <alignment horizontal="left" vertical="center" wrapText="1"/>
    </xf>
    <xf numFmtId="0" fontId="33" fillId="0" borderId="0" xfId="0" applyFont="1"/>
    <xf numFmtId="164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16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1" fillId="0" borderId="0" xfId="0" applyFont="1"/>
    <xf numFmtId="164" fontId="33" fillId="0" borderId="1" xfId="0" applyNumberFormat="1" applyFont="1" applyBorder="1"/>
    <xf numFmtId="0" fontId="33" fillId="0" borderId="1" xfId="0" applyFont="1" applyBorder="1"/>
    <xf numFmtId="0" fontId="3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164" fontId="33" fillId="0" borderId="1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3300"/>
      <color rgb="FFEE36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90390986779506E-2"/>
          <c:y val="8.4460537750506937E-2"/>
          <c:w val="0.92735497308434067"/>
          <c:h val="0.42684556570896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Діаграми!$B$30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0"/>
              <c:spPr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6AC-4573-B2B0-A8BACBD6C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Діаграми!$A$31:$A$51</c:f>
              <c:strCache>
                <c:ptCount val="21"/>
                <c:pt idx="0">
                  <c:v>Суспільних наук</c:v>
                </c:pt>
                <c:pt idx="1">
                  <c:v>Філіяу м.Львів</c:v>
                </c:pt>
                <c:pt idx="2">
                  <c:v>Іноземної філології</c:v>
                </c:pt>
                <c:pt idx="3">
                  <c:v>Інформаційних технологій</c:v>
                </c:pt>
                <c:pt idx="4">
                  <c:v>Здоров’я та фізичного виховання</c:v>
                </c:pt>
                <c:pt idx="5">
                  <c:v>Стоматологічний</c:v>
                </c:pt>
                <c:pt idx="6">
                  <c:v>Туризму та міжнародних комунікацій</c:v>
                </c:pt>
                <c:pt idx="7">
                  <c:v>Медичний</c:v>
                </c:pt>
                <c:pt idx="8">
                  <c:v>Історії та міжнародних відносин</c:v>
                </c:pt>
                <c:pt idx="9">
                  <c:v>Біологічний</c:v>
                </c:pt>
                <c:pt idx="10">
                  <c:v>Українсько-угорський навчально-науковий інститут</c:v>
                </c:pt>
                <c:pt idx="11">
                  <c:v>Філологічний</c:v>
                </c:pt>
                <c:pt idx="12">
                  <c:v>Математичний</c:v>
                </c:pt>
                <c:pt idx="13">
                  <c:v>Хімічний</c:v>
                </c:pt>
                <c:pt idx="14">
                  <c:v>Географічний</c:v>
                </c:pt>
                <c:pt idx="15">
                  <c:v>Міжнародних економічних відносин</c:v>
                </c:pt>
                <c:pt idx="16">
                  <c:v>Економічний</c:v>
                </c:pt>
                <c:pt idx="17">
                  <c:v>Юридичний </c:v>
                </c:pt>
                <c:pt idx="18">
                  <c:v>Інженерно-технічний</c:v>
                </c:pt>
                <c:pt idx="19">
                  <c:v>Фізичний</c:v>
                </c:pt>
                <c:pt idx="20">
                  <c:v>Всього по ун-ту</c:v>
                </c:pt>
              </c:strCache>
            </c:strRef>
          </c:cat>
          <c:val>
            <c:numRef>
              <c:f>Діаграми!$B$31:$B$51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100</c:v>
                </c:pt>
                <c:pt idx="2">
                  <c:v>97</c:v>
                </c:pt>
                <c:pt idx="3" formatCode="General">
                  <c:v>95.8</c:v>
                </c:pt>
                <c:pt idx="4">
                  <c:v>95.7</c:v>
                </c:pt>
                <c:pt idx="5" formatCode="General">
                  <c:v>95.5</c:v>
                </c:pt>
                <c:pt idx="6">
                  <c:v>95.5</c:v>
                </c:pt>
                <c:pt idx="7">
                  <c:v>95.2</c:v>
                </c:pt>
                <c:pt idx="8">
                  <c:v>92.9</c:v>
                </c:pt>
                <c:pt idx="9" formatCode="General">
                  <c:v>91.7</c:v>
                </c:pt>
                <c:pt idx="10" formatCode="General">
                  <c:v>91.4</c:v>
                </c:pt>
                <c:pt idx="11">
                  <c:v>91.4</c:v>
                </c:pt>
                <c:pt idx="12">
                  <c:v>89.7</c:v>
                </c:pt>
                <c:pt idx="13">
                  <c:v>88.9</c:v>
                </c:pt>
                <c:pt idx="14" formatCode="General">
                  <c:v>87.5</c:v>
                </c:pt>
                <c:pt idx="15" formatCode="General">
                  <c:v>83.8</c:v>
                </c:pt>
                <c:pt idx="16" formatCode="General">
                  <c:v>82.7</c:v>
                </c:pt>
                <c:pt idx="17" formatCode="General">
                  <c:v>81.099999999999994</c:v>
                </c:pt>
                <c:pt idx="18">
                  <c:v>80.3</c:v>
                </c:pt>
                <c:pt idx="19">
                  <c:v>76.599999999999994</c:v>
                </c:pt>
                <c:pt idx="20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0-4077-95C2-D62FA7B90CD8}"/>
            </c:ext>
          </c:extLst>
        </c:ser>
        <c:ser>
          <c:idx val="1"/>
          <c:order val="1"/>
          <c:tx>
            <c:strRef>
              <c:f>Діаграми!$C$30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 i="1"/>
                      <a:t>100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6AC-4573-B2B0-A8BACBD6C892}"/>
                </c:ext>
              </c:extLst>
            </c:dLbl>
            <c:dLbl>
              <c:idx val="20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0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C-4573-B2B0-A8BACBD6C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Діаграми!$A$31:$A$51</c:f>
              <c:strCache>
                <c:ptCount val="21"/>
                <c:pt idx="0">
                  <c:v>Суспільних наук</c:v>
                </c:pt>
                <c:pt idx="1">
                  <c:v>Філіяу м.Львів</c:v>
                </c:pt>
                <c:pt idx="2">
                  <c:v>Іноземної філології</c:v>
                </c:pt>
                <c:pt idx="3">
                  <c:v>Інформаційних технологій</c:v>
                </c:pt>
                <c:pt idx="4">
                  <c:v>Здоров’я та фізичного виховання</c:v>
                </c:pt>
                <c:pt idx="5">
                  <c:v>Стоматологічний</c:v>
                </c:pt>
                <c:pt idx="6">
                  <c:v>Туризму та міжнародних комунікацій</c:v>
                </c:pt>
                <c:pt idx="7">
                  <c:v>Медичний</c:v>
                </c:pt>
                <c:pt idx="8">
                  <c:v>Історії та міжнародних відносин</c:v>
                </c:pt>
                <c:pt idx="9">
                  <c:v>Біологічний</c:v>
                </c:pt>
                <c:pt idx="10">
                  <c:v>Українсько-угорський навчально-науковий інститут</c:v>
                </c:pt>
                <c:pt idx="11">
                  <c:v>Філологічний</c:v>
                </c:pt>
                <c:pt idx="12">
                  <c:v>Математичний</c:v>
                </c:pt>
                <c:pt idx="13">
                  <c:v>Хімічний</c:v>
                </c:pt>
                <c:pt idx="14">
                  <c:v>Географічний</c:v>
                </c:pt>
                <c:pt idx="15">
                  <c:v>Міжнародних економічних відносин</c:v>
                </c:pt>
                <c:pt idx="16">
                  <c:v>Економічний</c:v>
                </c:pt>
                <c:pt idx="17">
                  <c:v>Юридичний </c:v>
                </c:pt>
                <c:pt idx="18">
                  <c:v>Інженерно-технічний</c:v>
                </c:pt>
                <c:pt idx="19">
                  <c:v>Фізичний</c:v>
                </c:pt>
                <c:pt idx="20">
                  <c:v>Всього по ун-ту</c:v>
                </c:pt>
              </c:strCache>
            </c:strRef>
          </c:cat>
          <c:val>
            <c:numRef>
              <c:f>Діаграми!$C$31:$C$51</c:f>
              <c:numCache>
                <c:formatCode>General</c:formatCode>
                <c:ptCount val="21"/>
                <c:pt idx="0" formatCode="0.0">
                  <c:v>30.2</c:v>
                </c:pt>
                <c:pt idx="1">
                  <c:v>100</c:v>
                </c:pt>
                <c:pt idx="2" formatCode="0.0">
                  <c:v>26.3</c:v>
                </c:pt>
                <c:pt idx="3" formatCode="0.0">
                  <c:v>33.700000000000003</c:v>
                </c:pt>
                <c:pt idx="4" formatCode="0.0">
                  <c:v>26.8</c:v>
                </c:pt>
                <c:pt idx="5" formatCode="0.0">
                  <c:v>40.9</c:v>
                </c:pt>
                <c:pt idx="6" formatCode="0.0">
                  <c:v>18.2</c:v>
                </c:pt>
                <c:pt idx="7" formatCode="0.0">
                  <c:v>28.6</c:v>
                </c:pt>
                <c:pt idx="8" formatCode="0.0">
                  <c:v>32.700000000000003</c:v>
                </c:pt>
                <c:pt idx="9" formatCode="0.0">
                  <c:v>13.3</c:v>
                </c:pt>
                <c:pt idx="10" formatCode="0.0">
                  <c:v>37.1</c:v>
                </c:pt>
                <c:pt idx="11" formatCode="0.0">
                  <c:v>23.5</c:v>
                </c:pt>
                <c:pt idx="12" formatCode="0.0">
                  <c:v>24.1</c:v>
                </c:pt>
                <c:pt idx="13" formatCode="0.0">
                  <c:v>22.2</c:v>
                </c:pt>
                <c:pt idx="14" formatCode="0.0">
                  <c:v>33.299999999999997</c:v>
                </c:pt>
                <c:pt idx="15" formatCode="0.0">
                  <c:v>37.5</c:v>
                </c:pt>
                <c:pt idx="16" formatCode="0.0">
                  <c:v>26.9</c:v>
                </c:pt>
                <c:pt idx="17" formatCode="0.0">
                  <c:v>29.2</c:v>
                </c:pt>
                <c:pt idx="18" formatCode="0.0">
                  <c:v>23.9</c:v>
                </c:pt>
                <c:pt idx="19" formatCode="0.0">
                  <c:v>34</c:v>
                </c:pt>
                <c:pt idx="20" formatCode="0.0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70-4077-95C2-D62FA7B90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8"/>
        <c:axId val="92969984"/>
        <c:axId val="92406528"/>
      </c:barChart>
      <c:catAx>
        <c:axId val="92969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uk-UA"/>
          </a:p>
        </c:txPr>
        <c:crossAx val="92406528"/>
        <c:crosses val="autoZero"/>
        <c:auto val="1"/>
        <c:lblAlgn val="ctr"/>
        <c:lblOffset val="100"/>
        <c:noMultiLvlLbl val="0"/>
      </c:catAx>
      <c:valAx>
        <c:axId val="92406528"/>
        <c:scaling>
          <c:orientation val="minMax"/>
          <c:max val="10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92969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705204202718764"/>
          <c:y val="0.85584296438083363"/>
          <c:w val="0.14583563769255928"/>
          <c:h val="7.4993938354907114E-2"/>
        </c:manualLayout>
      </c:layout>
      <c:overlay val="0"/>
      <c:txPr>
        <a:bodyPr/>
        <a:lstStyle/>
        <a:p>
          <a:pPr>
            <a:defRPr sz="11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97027406457909E-2"/>
          <c:y val="4.7219723404103894E-2"/>
          <c:w val="0.89651086492095355"/>
          <c:h val="0.500755303136903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Діаграми!$B$274:$B$275</c:f>
              <c:strCache>
                <c:ptCount val="2"/>
                <c:pt idx="0">
                  <c:v>Успішність %</c:v>
                </c:pt>
                <c:pt idx="1">
                  <c:v>Медики-українці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cmpd="sng">
              <a:solidFill>
                <a:schemeClr val="tx1"/>
              </a:solidFill>
            </a:ln>
            <a:effectLst>
              <a:outerShdw blurRad="165100" dir="5400000" algn="ctr" rotWithShape="0">
                <a:schemeClr val="tx1">
                  <a:alpha val="99000"/>
                </a:schemeClr>
              </a:outerShdw>
            </a:effectLst>
          </c:spPr>
          <c:invertIfNegative val="0"/>
          <c:dLbls>
            <c:dLbl>
              <c:idx val="5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E8-4B5E-902D-646A62C901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Діаграми!$A$276:$A$281</c:f>
              <c:strCache>
                <c:ptCount val="6"/>
                <c:pt idx="0">
                  <c:v>І курс</c:v>
                </c:pt>
                <c:pt idx="1">
                  <c:v>ІІ курс</c:v>
                </c:pt>
                <c:pt idx="2">
                  <c:v>ІІІ курс</c:v>
                </c:pt>
                <c:pt idx="3">
                  <c:v>ІV курс</c:v>
                </c:pt>
                <c:pt idx="4">
                  <c:v>V курс</c:v>
                </c:pt>
                <c:pt idx="5">
                  <c:v>РАЗОМ</c:v>
                </c:pt>
              </c:strCache>
            </c:strRef>
          </c:cat>
          <c:val>
            <c:numRef>
              <c:f>Діаграми!$B$276:$B$281</c:f>
              <c:numCache>
                <c:formatCode>0.0</c:formatCode>
                <c:ptCount val="6"/>
                <c:pt idx="0">
                  <c:v>91.4</c:v>
                </c:pt>
                <c:pt idx="1">
                  <c:v>90.4</c:v>
                </c:pt>
                <c:pt idx="2">
                  <c:v>85.4</c:v>
                </c:pt>
                <c:pt idx="3">
                  <c:v>93.3</c:v>
                </c:pt>
                <c:pt idx="4">
                  <c:v>94.7</c:v>
                </c:pt>
                <c:pt idx="5">
                  <c:v>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F-4085-93DB-A17E45959879}"/>
            </c:ext>
          </c:extLst>
        </c:ser>
        <c:ser>
          <c:idx val="1"/>
          <c:order val="1"/>
          <c:tx>
            <c:strRef>
              <c:f>Діаграми!$C$274:$C$275</c:f>
              <c:strCache>
                <c:ptCount val="2"/>
                <c:pt idx="0">
                  <c:v>Успішність %</c:v>
                </c:pt>
                <c:pt idx="1">
                  <c:v>Медики -іноземці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cmpd="sng">
              <a:solidFill>
                <a:schemeClr val="tx1"/>
              </a:solidFill>
            </a:ln>
            <a:effectLst>
              <a:outerShdw blurRad="203200" dir="6000000" sx="1000" sy="1000" algn="ctr" rotWithShape="0">
                <a:srgbClr val="000000">
                  <a:alpha val="24000"/>
                </a:srgbClr>
              </a:outerShdw>
            </a:effectLst>
          </c:spPr>
          <c:invertIfNegative val="0"/>
          <c:dLbls>
            <c:dLbl>
              <c:idx val="5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DE8-4B5E-902D-646A62C901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Діаграми!$A$276:$A$281</c:f>
              <c:strCache>
                <c:ptCount val="6"/>
                <c:pt idx="0">
                  <c:v>І курс</c:v>
                </c:pt>
                <c:pt idx="1">
                  <c:v>ІІ курс</c:v>
                </c:pt>
                <c:pt idx="2">
                  <c:v>ІІІ курс</c:v>
                </c:pt>
                <c:pt idx="3">
                  <c:v>ІV курс</c:v>
                </c:pt>
                <c:pt idx="4">
                  <c:v>V курс</c:v>
                </c:pt>
                <c:pt idx="5">
                  <c:v>РАЗОМ</c:v>
                </c:pt>
              </c:strCache>
            </c:strRef>
          </c:cat>
          <c:val>
            <c:numRef>
              <c:f>Діаграми!$C$276:$C$281</c:f>
              <c:numCache>
                <c:formatCode>General</c:formatCode>
                <c:ptCount val="6"/>
                <c:pt idx="1">
                  <c:v>85.9</c:v>
                </c:pt>
                <c:pt idx="2">
                  <c:v>84.7</c:v>
                </c:pt>
                <c:pt idx="3" formatCode="0.0">
                  <c:v>68.7</c:v>
                </c:pt>
                <c:pt idx="4" formatCode="0.0">
                  <c:v>78.2</c:v>
                </c:pt>
                <c:pt idx="5">
                  <c:v>81.400000000000006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FF-4085-93DB-A17E45959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56"/>
        <c:axId val="93805568"/>
        <c:axId val="93823744"/>
      </c:barChart>
      <c:catAx>
        <c:axId val="9380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93823744"/>
        <c:crosses val="autoZero"/>
        <c:auto val="1"/>
        <c:lblAlgn val="ctr"/>
        <c:lblOffset val="100"/>
        <c:noMultiLvlLbl val="0"/>
      </c:catAx>
      <c:valAx>
        <c:axId val="9382374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80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0222959775376919"/>
          <c:y val="0.72512577891491492"/>
          <c:w val="0.49777040224623087"/>
          <c:h val="0.19838574828667463"/>
        </c:manualLayout>
      </c:layout>
      <c:overlay val="0"/>
      <c:txPr>
        <a:bodyPr/>
        <a:lstStyle/>
        <a:p>
          <a:pPr>
            <a:defRPr sz="1400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02546960294711E-2"/>
          <c:y val="4.4123270533145534E-2"/>
          <c:w val="0.91880918368513131"/>
          <c:h val="0.65760890313608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Діаграми!$B$301:$B$302</c:f>
              <c:strCache>
                <c:ptCount val="2"/>
                <c:pt idx="0">
                  <c:v>Якість %</c:v>
                </c:pt>
                <c:pt idx="1">
                  <c:v>Медики-українці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cmpd="sng">
              <a:solidFill>
                <a:schemeClr val="tx1"/>
              </a:solidFill>
            </a:ln>
          </c:spPr>
          <c:invertIfNegative val="0"/>
          <c:dLbls>
            <c:dLbl>
              <c:idx val="5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3D7-4F42-B019-1711D9232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Діаграми!$A$303:$A$308</c:f>
              <c:strCache>
                <c:ptCount val="6"/>
                <c:pt idx="0">
                  <c:v>І курс</c:v>
                </c:pt>
                <c:pt idx="1">
                  <c:v>ІІ курс</c:v>
                </c:pt>
                <c:pt idx="2">
                  <c:v>ІІІ курс</c:v>
                </c:pt>
                <c:pt idx="3">
                  <c:v>ІV курс</c:v>
                </c:pt>
                <c:pt idx="4">
                  <c:v>V курс</c:v>
                </c:pt>
                <c:pt idx="5">
                  <c:v>РАЗОМ</c:v>
                </c:pt>
              </c:strCache>
            </c:strRef>
          </c:cat>
          <c:val>
            <c:numRef>
              <c:f>Діаграми!$B$303:$B$308</c:f>
              <c:numCache>
                <c:formatCode>0.0</c:formatCode>
                <c:ptCount val="6"/>
                <c:pt idx="0">
                  <c:v>21.9</c:v>
                </c:pt>
                <c:pt idx="1">
                  <c:v>30.4</c:v>
                </c:pt>
                <c:pt idx="2">
                  <c:v>31.1</c:v>
                </c:pt>
                <c:pt idx="3">
                  <c:v>50.6</c:v>
                </c:pt>
                <c:pt idx="4">
                  <c:v>31.8</c:v>
                </c:pt>
                <c:pt idx="5">
                  <c:v>91.6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0-4340-ACA5-DDBC1CC5BD6A}"/>
            </c:ext>
          </c:extLst>
        </c:ser>
        <c:ser>
          <c:idx val="1"/>
          <c:order val="1"/>
          <c:tx>
            <c:strRef>
              <c:f>Діаграми!$C$301:$C$302</c:f>
              <c:strCache>
                <c:ptCount val="2"/>
                <c:pt idx="0">
                  <c:v>Якість %</c:v>
                </c:pt>
                <c:pt idx="1">
                  <c:v>Медики -іноземці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cmpd="sng">
              <a:solidFill>
                <a:schemeClr val="tx1"/>
              </a:solidFill>
            </a:ln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D7-4F42-B019-1711D92322D3}"/>
                </c:ext>
              </c:extLst>
            </c:dLbl>
            <c:dLbl>
              <c:idx val="5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3D7-4F42-B019-1711D9232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Діаграми!$A$303:$A$308</c:f>
              <c:strCache>
                <c:ptCount val="6"/>
                <c:pt idx="0">
                  <c:v>І курс</c:v>
                </c:pt>
                <c:pt idx="1">
                  <c:v>ІІ курс</c:v>
                </c:pt>
                <c:pt idx="2">
                  <c:v>ІІІ курс</c:v>
                </c:pt>
                <c:pt idx="3">
                  <c:v>ІV курс</c:v>
                </c:pt>
                <c:pt idx="4">
                  <c:v>V курс</c:v>
                </c:pt>
                <c:pt idx="5">
                  <c:v>РАЗОМ</c:v>
                </c:pt>
              </c:strCache>
            </c:strRef>
          </c:cat>
          <c:val>
            <c:numRef>
              <c:f>Діаграми!$C$303:$C$308</c:f>
              <c:numCache>
                <c:formatCode>0.0</c:formatCode>
                <c:ptCount val="6"/>
                <c:pt idx="1">
                  <c:v>17.3</c:v>
                </c:pt>
                <c:pt idx="2">
                  <c:v>17.899999999999999</c:v>
                </c:pt>
                <c:pt idx="3">
                  <c:v>20.9</c:v>
                </c:pt>
                <c:pt idx="4">
                  <c:v>40.200000000000003</c:v>
                </c:pt>
                <c:pt idx="5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0-4340-ACA5-DDBC1CC5B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49"/>
        <c:axId val="93719552"/>
        <c:axId val="93741824"/>
      </c:barChart>
      <c:catAx>
        <c:axId val="9371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93741824"/>
        <c:crosses val="autoZero"/>
        <c:auto val="1"/>
        <c:lblAlgn val="ctr"/>
        <c:lblOffset val="100"/>
        <c:noMultiLvlLbl val="0"/>
      </c:catAx>
      <c:valAx>
        <c:axId val="9374182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719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057186610744784"/>
          <c:y val="0.76593969654885974"/>
          <c:w val="0.39942813389255311"/>
          <c:h val="0.23406033726343312"/>
        </c:manualLayout>
      </c:layout>
      <c:overlay val="0"/>
      <c:txPr>
        <a:bodyPr/>
        <a:lstStyle/>
        <a:p>
          <a:pPr>
            <a:defRPr sz="1400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4282990267242268E-2"/>
          <c:y val="0.18650994712617452"/>
          <c:w val="0.89092337816747269"/>
          <c:h val="0.38812431054813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Діаграми!$A$330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solidFill>
              <a:schemeClr val="accent5"/>
            </a:solidFill>
            <a:ln cmpd="sng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1A-4929-9C70-1DEC96B6F1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11A-4929-9C70-1DEC96B6F14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11A-4929-9C70-1DEC96B6F148}"/>
              </c:ext>
            </c:extLst>
          </c:dPt>
          <c:dLbls>
            <c:spPr>
              <a:ln>
                <a:noFill/>
              </a:ln>
            </c:spPr>
            <c:txPr>
              <a:bodyPr/>
              <a:lstStyle/>
              <a:p>
                <a:pPr>
                  <a:defRPr sz="1200" b="1" i="1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Діаграми!$B$329:$F$329</c:f>
              <c:strCache>
                <c:ptCount val="5"/>
                <c:pt idx="0">
                  <c:v>2015-2016 н.р.</c:v>
                </c:pt>
                <c:pt idx="1">
                  <c:v>2016-2017 н.р.</c:v>
                </c:pt>
                <c:pt idx="2">
                  <c:v>2017-2018 н.р.</c:v>
                </c:pt>
                <c:pt idx="3">
                  <c:v>2018-2019 н.р.</c:v>
                </c:pt>
                <c:pt idx="4">
                  <c:v>2019-2020 н.р.</c:v>
                </c:pt>
              </c:strCache>
            </c:strRef>
          </c:cat>
          <c:val>
            <c:numRef>
              <c:f>Діаграми!$B$330:$F$330</c:f>
              <c:numCache>
                <c:formatCode>General</c:formatCode>
                <c:ptCount val="5"/>
                <c:pt idx="0">
                  <c:v>86.9</c:v>
                </c:pt>
                <c:pt idx="1">
                  <c:v>90.3</c:v>
                </c:pt>
                <c:pt idx="2">
                  <c:v>89.9</c:v>
                </c:pt>
                <c:pt idx="3">
                  <c:v>87.5</c:v>
                </c:pt>
                <c:pt idx="4">
                  <c:v>87.2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9-4DCC-B333-E2A9850A0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2"/>
        <c:overlap val="-33"/>
        <c:axId val="93769088"/>
        <c:axId val="93770880"/>
      </c:barChart>
      <c:catAx>
        <c:axId val="9376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uk-UA"/>
          </a:p>
        </c:txPr>
        <c:crossAx val="93770880"/>
        <c:crosses val="autoZero"/>
        <c:auto val="1"/>
        <c:lblAlgn val="ctr"/>
        <c:lblOffset val="100"/>
        <c:noMultiLvlLbl val="0"/>
      </c:catAx>
      <c:valAx>
        <c:axId val="93770880"/>
        <c:scaling>
          <c:orientation val="minMax"/>
          <c:max val="100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crossAx val="93769088"/>
        <c:crosses val="autoZero"/>
        <c:crossBetween val="between"/>
      </c:valAx>
      <c:spPr>
        <a:ln w="0" cmpd="sng"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4.3779239923776685E-2"/>
          <c:y val="0.17171296296296301"/>
          <c:w val="0.9081146577107968"/>
          <c:h val="0.37561475734085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Діаграми!$A$350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 cmpd="sng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5E7-45EF-938F-9D3E29C5347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5E7-45EF-938F-9D3E29C5347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5E7-45EF-938F-9D3E29C534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Діаграми!$B$349:$F$349</c:f>
              <c:strCache>
                <c:ptCount val="5"/>
                <c:pt idx="0">
                  <c:v>2015-2016 н.р.</c:v>
                </c:pt>
                <c:pt idx="1">
                  <c:v>2016-2017 н.р.</c:v>
                </c:pt>
                <c:pt idx="2">
                  <c:v>2017-2018 н.р.</c:v>
                </c:pt>
                <c:pt idx="3">
                  <c:v>2018-2019 н.р.</c:v>
                </c:pt>
                <c:pt idx="4">
                  <c:v>2019-2020 н.р.</c:v>
                </c:pt>
              </c:strCache>
            </c:strRef>
          </c:cat>
          <c:val>
            <c:numRef>
              <c:f>Діаграми!$B$350:$F$350</c:f>
              <c:numCache>
                <c:formatCode>General</c:formatCode>
                <c:ptCount val="5"/>
                <c:pt idx="0">
                  <c:v>39.700000000000003</c:v>
                </c:pt>
                <c:pt idx="1">
                  <c:v>42.4</c:v>
                </c:pt>
                <c:pt idx="2">
                  <c:v>34.700000000000003</c:v>
                </c:pt>
                <c:pt idx="3">
                  <c:v>32.700000000000003</c:v>
                </c:pt>
                <c:pt idx="4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E7-45EF-938F-9D3E29C5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92608"/>
        <c:axId val="93894144"/>
      </c:barChart>
      <c:catAx>
        <c:axId val="9389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3894144"/>
        <c:crosses val="autoZero"/>
        <c:auto val="1"/>
        <c:lblAlgn val="ctr"/>
        <c:lblOffset val="100"/>
        <c:noMultiLvlLbl val="0"/>
      </c:catAx>
      <c:valAx>
        <c:axId val="93894144"/>
        <c:scaling>
          <c:orientation val="minMax"/>
          <c:max val="1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9389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83865254969279E-2"/>
          <c:y val="0.17171296296296301"/>
          <c:w val="0.94669560635287464"/>
          <c:h val="0.45828934844682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Діаграми!$B$184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 cmpd="sng">
              <a:solidFill>
                <a:prstClr val="black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i="1">
                        <a:solidFill>
                          <a:sysClr val="windowText" lastClr="000000"/>
                        </a:solidFill>
                      </a:rPr>
                      <a:t>100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8C8-4B77-8814-1827B0B1CA9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i="1">
                        <a:solidFill>
                          <a:sysClr val="windowText" lastClr="000000"/>
                        </a:solidFill>
                      </a:rPr>
                      <a:t>100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8C8-4B77-8814-1827B0B1CA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i="1">
                        <a:solidFill>
                          <a:sysClr val="windowText" lastClr="000000"/>
                        </a:solidFill>
                      </a:rPr>
                      <a:t>100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8C8-4B77-8814-1827B0B1CA9E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1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i="1">
                        <a:solidFill>
                          <a:sysClr val="windowText" lastClr="000000"/>
                        </a:solidFill>
                      </a:rPr>
                      <a:t>100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8C8-4B77-8814-1827B0B1CA9E}"/>
                </c:ext>
              </c:extLst>
            </c:dLbl>
            <c:dLbl>
              <c:idx val="8"/>
              <c:spPr>
                <a:solidFill>
                  <a:schemeClr val="accent6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1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450-4008-8AD0-9DB3AD7A89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Діаграми!$A$185:$A$193</c:f>
              <c:strCache>
                <c:ptCount val="9"/>
                <c:pt idx="0">
                  <c:v>Економічний </c:v>
                </c:pt>
                <c:pt idx="1">
                  <c:v>Історії та міжнародних відносин</c:v>
                </c:pt>
                <c:pt idx="2">
                  <c:v>Математичний</c:v>
                </c:pt>
                <c:pt idx="3">
                  <c:v>Українсько-угорський навчально-науковий інститут</c:v>
                </c:pt>
                <c:pt idx="4">
                  <c:v>Хімічний</c:v>
                </c:pt>
                <c:pt idx="5">
                  <c:v>Юридичний</c:v>
                </c:pt>
                <c:pt idx="6">
                  <c:v>Фізичний</c:v>
                </c:pt>
                <c:pt idx="7">
                  <c:v>Інженерно-технічний</c:v>
                </c:pt>
                <c:pt idx="8">
                  <c:v>Всього по ун-ту</c:v>
                </c:pt>
              </c:strCache>
            </c:strRef>
          </c:cat>
          <c:val>
            <c:numRef>
              <c:f>Діаграми!$B$185:$B$193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95.3</c:v>
                </c:pt>
                <c:pt idx="7">
                  <c:v>95.1</c:v>
                </c:pt>
                <c:pt idx="8" formatCode="0.00">
                  <c:v>98.6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2-450C-8993-478C4A3397F0}"/>
            </c:ext>
          </c:extLst>
        </c:ser>
        <c:ser>
          <c:idx val="1"/>
          <c:order val="1"/>
          <c:tx>
            <c:strRef>
              <c:f>Діаграми!$C$184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 cmpd="sng">
              <a:solidFill>
                <a:prstClr val="black"/>
              </a:solidFill>
            </a:ln>
            <a:effectLst/>
          </c:spPr>
          <c:invertIfNegative val="0"/>
          <c:dLbls>
            <c:dLbl>
              <c:idx val="3"/>
              <c:spPr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1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8C8-4B77-8814-1827B0B1CA9E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Діаграми!$A$185:$A$193</c:f>
              <c:strCache>
                <c:ptCount val="9"/>
                <c:pt idx="0">
                  <c:v>Економічний </c:v>
                </c:pt>
                <c:pt idx="1">
                  <c:v>Історії та міжнародних відносин</c:v>
                </c:pt>
                <c:pt idx="2">
                  <c:v>Математичний</c:v>
                </c:pt>
                <c:pt idx="3">
                  <c:v>Українсько-угорський навчально-науковий інститут</c:v>
                </c:pt>
                <c:pt idx="4">
                  <c:v>Хімічний</c:v>
                </c:pt>
                <c:pt idx="5">
                  <c:v>Юридичний</c:v>
                </c:pt>
                <c:pt idx="6">
                  <c:v>Фізичний</c:v>
                </c:pt>
                <c:pt idx="7">
                  <c:v>Інженерно-технічний</c:v>
                </c:pt>
                <c:pt idx="8">
                  <c:v>Всього по ун-ту</c:v>
                </c:pt>
              </c:strCache>
            </c:strRef>
          </c:cat>
          <c:val>
            <c:numRef>
              <c:f>Діаграми!$C$185:$C$193</c:f>
              <c:numCache>
                <c:formatCode>0.00</c:formatCode>
                <c:ptCount val="9"/>
                <c:pt idx="8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2-450C-8993-478C4A3397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overlap val="32"/>
        <c:axId val="94114176"/>
        <c:axId val="94115712"/>
      </c:barChart>
      <c:catAx>
        <c:axId val="941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4115712"/>
        <c:crossesAt val="0"/>
        <c:auto val="1"/>
        <c:lblAlgn val="ctr"/>
        <c:lblOffset val="100"/>
        <c:noMultiLvlLbl val="0"/>
      </c:catAx>
      <c:valAx>
        <c:axId val="94115712"/>
        <c:scaling>
          <c:orientation val="minMax"/>
          <c:max val="1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9411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05433784702052"/>
          <c:y val="0.8558466829577337"/>
          <c:w val="0.16894866461196312"/>
          <c:h val="0.104032265363381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66031621436729E-2"/>
          <c:y val="5.2734435592811192E-2"/>
          <c:w val="0.89914544171075172"/>
          <c:h val="0.44415365887483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numFmt formatCode="@" sourceLinked="0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812-467C-B53E-D77387AA23A1}"/>
                </c:ext>
              </c:extLst>
            </c:dLbl>
            <c:numFmt formatCode="@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Діаграми!$A$3:$A$24</c:f>
              <c:strCache>
                <c:ptCount val="22"/>
                <c:pt idx="0">
                  <c:v>Філія у м.Львів</c:v>
                </c:pt>
                <c:pt idx="1">
                  <c:v>Суспільних наук</c:v>
                </c:pt>
                <c:pt idx="2">
                  <c:v>Біологічний</c:v>
                </c:pt>
                <c:pt idx="3">
                  <c:v>Здоров’я та фізичного виховання</c:v>
                </c:pt>
                <c:pt idx="4">
                  <c:v>Інформаційних технологій</c:v>
                </c:pt>
                <c:pt idx="5">
                  <c:v>Хімічний</c:v>
                </c:pt>
                <c:pt idx="6">
                  <c:v>Українсько-угорський навчально-науковий інститут</c:v>
                </c:pt>
                <c:pt idx="7">
                  <c:v>Математичний</c:v>
                </c:pt>
                <c:pt idx="8">
                  <c:v>Медичний</c:v>
                </c:pt>
                <c:pt idx="9">
                  <c:v>Іноземної філології</c:v>
                </c:pt>
                <c:pt idx="10">
                  <c:v>Філологічний</c:v>
                </c:pt>
                <c:pt idx="11">
                  <c:v>Історії та міжнародних відносин</c:v>
                </c:pt>
                <c:pt idx="12">
                  <c:v>Стоматологічний</c:v>
                </c:pt>
                <c:pt idx="13">
                  <c:v>Географічний</c:v>
                </c:pt>
                <c:pt idx="14">
                  <c:v>Фізичний</c:v>
                </c:pt>
                <c:pt idx="15">
                  <c:v>Туризму та міжнародних комунікацій</c:v>
                </c:pt>
                <c:pt idx="16">
                  <c:v>Медичний №2</c:v>
                </c:pt>
                <c:pt idx="17">
                  <c:v>Юридичний </c:v>
                </c:pt>
                <c:pt idx="18">
                  <c:v>Міжнародних економічних відносин</c:v>
                </c:pt>
                <c:pt idx="19">
                  <c:v>Інженерно-технічний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Діаграми!$B$3:$B$24</c:f>
              <c:numCache>
                <c:formatCode>General</c:formatCode>
                <c:ptCount val="22"/>
                <c:pt idx="0">
                  <c:v>100</c:v>
                </c:pt>
                <c:pt idx="1">
                  <c:v>99.7</c:v>
                </c:pt>
                <c:pt idx="2">
                  <c:v>97.4</c:v>
                </c:pt>
                <c:pt idx="3">
                  <c:v>97.3</c:v>
                </c:pt>
                <c:pt idx="4">
                  <c:v>97.3</c:v>
                </c:pt>
                <c:pt idx="5">
                  <c:v>96.7</c:v>
                </c:pt>
                <c:pt idx="6">
                  <c:v>96.1</c:v>
                </c:pt>
                <c:pt idx="7">
                  <c:v>94.9</c:v>
                </c:pt>
                <c:pt idx="8">
                  <c:v>94.8</c:v>
                </c:pt>
                <c:pt idx="9">
                  <c:v>92.3</c:v>
                </c:pt>
                <c:pt idx="10">
                  <c:v>91</c:v>
                </c:pt>
                <c:pt idx="11">
                  <c:v>88.3</c:v>
                </c:pt>
                <c:pt idx="12">
                  <c:v>88.2</c:v>
                </c:pt>
                <c:pt idx="13">
                  <c:v>87.4</c:v>
                </c:pt>
                <c:pt idx="14">
                  <c:v>85.7</c:v>
                </c:pt>
                <c:pt idx="15">
                  <c:v>81.7</c:v>
                </c:pt>
                <c:pt idx="16">
                  <c:v>79.7</c:v>
                </c:pt>
                <c:pt idx="17">
                  <c:v>78.099999999999994</c:v>
                </c:pt>
                <c:pt idx="18">
                  <c:v>74.599999999999994</c:v>
                </c:pt>
                <c:pt idx="19">
                  <c:v>73.599999999999994</c:v>
                </c:pt>
                <c:pt idx="20">
                  <c:v>66.900000000000006</c:v>
                </c:pt>
                <c:pt idx="21">
                  <c:v>87.2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2-467C-B53E-D77387AA23A1}"/>
            </c:ext>
          </c:extLst>
        </c:ser>
        <c:ser>
          <c:idx val="1"/>
          <c:order val="1"/>
          <c:tx>
            <c:strRef>
              <c:f>Діаграми!$C$2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12-467C-B53E-D77387AA23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Діаграми!$A$3:$A$24</c:f>
              <c:strCache>
                <c:ptCount val="22"/>
                <c:pt idx="0">
                  <c:v>Філія у м.Львів</c:v>
                </c:pt>
                <c:pt idx="1">
                  <c:v>Суспільних наук</c:v>
                </c:pt>
                <c:pt idx="2">
                  <c:v>Біологічний</c:v>
                </c:pt>
                <c:pt idx="3">
                  <c:v>Здоров’я та фізичного виховання</c:v>
                </c:pt>
                <c:pt idx="4">
                  <c:v>Інформаційних технологій</c:v>
                </c:pt>
                <c:pt idx="5">
                  <c:v>Хімічний</c:v>
                </c:pt>
                <c:pt idx="6">
                  <c:v>Українсько-угорський навчально-науковий інститут</c:v>
                </c:pt>
                <c:pt idx="7">
                  <c:v>Математичний</c:v>
                </c:pt>
                <c:pt idx="8">
                  <c:v>Медичний</c:v>
                </c:pt>
                <c:pt idx="9">
                  <c:v>Іноземної філології</c:v>
                </c:pt>
                <c:pt idx="10">
                  <c:v>Філологічний</c:v>
                </c:pt>
                <c:pt idx="11">
                  <c:v>Історії та міжнародних відносин</c:v>
                </c:pt>
                <c:pt idx="12">
                  <c:v>Стоматологічний</c:v>
                </c:pt>
                <c:pt idx="13">
                  <c:v>Географічний</c:v>
                </c:pt>
                <c:pt idx="14">
                  <c:v>Фізичний</c:v>
                </c:pt>
                <c:pt idx="15">
                  <c:v>Туризму та міжнародних комунікацій</c:v>
                </c:pt>
                <c:pt idx="16">
                  <c:v>Медичний №2</c:v>
                </c:pt>
                <c:pt idx="17">
                  <c:v>Юридичний </c:v>
                </c:pt>
                <c:pt idx="18">
                  <c:v>Міжнародних економічних відносин</c:v>
                </c:pt>
                <c:pt idx="19">
                  <c:v>Інженерно-технічний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Діаграми!$C$3:$C$24</c:f>
              <c:numCache>
                <c:formatCode>General</c:formatCode>
                <c:ptCount val="22"/>
                <c:pt idx="0">
                  <c:v>62.8</c:v>
                </c:pt>
                <c:pt idx="1">
                  <c:v>37.200000000000003</c:v>
                </c:pt>
                <c:pt idx="2">
                  <c:v>47.9</c:v>
                </c:pt>
                <c:pt idx="3">
                  <c:v>33.6</c:v>
                </c:pt>
                <c:pt idx="4">
                  <c:v>25.8</c:v>
                </c:pt>
                <c:pt idx="5">
                  <c:v>47.5</c:v>
                </c:pt>
                <c:pt idx="6">
                  <c:v>50.4</c:v>
                </c:pt>
                <c:pt idx="7">
                  <c:v>31.5</c:v>
                </c:pt>
                <c:pt idx="8">
                  <c:v>41.7</c:v>
                </c:pt>
                <c:pt idx="9">
                  <c:v>43.8</c:v>
                </c:pt>
                <c:pt idx="10">
                  <c:v>30.5</c:v>
                </c:pt>
                <c:pt idx="11">
                  <c:v>37.1</c:v>
                </c:pt>
                <c:pt idx="12">
                  <c:v>24.4</c:v>
                </c:pt>
                <c:pt idx="13">
                  <c:v>34.6</c:v>
                </c:pt>
                <c:pt idx="14">
                  <c:v>50.4</c:v>
                </c:pt>
                <c:pt idx="15">
                  <c:v>27.9</c:v>
                </c:pt>
                <c:pt idx="16">
                  <c:v>25.3</c:v>
                </c:pt>
                <c:pt idx="17">
                  <c:v>35.200000000000003</c:v>
                </c:pt>
                <c:pt idx="18">
                  <c:v>35.5</c:v>
                </c:pt>
                <c:pt idx="19">
                  <c:v>28.9</c:v>
                </c:pt>
                <c:pt idx="20">
                  <c:v>44.2</c:v>
                </c:pt>
                <c:pt idx="21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12-467C-B53E-D77387AA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8"/>
        <c:axId val="94163712"/>
        <c:axId val="94165248"/>
      </c:barChart>
      <c:catAx>
        <c:axId val="9416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94165248"/>
        <c:crosses val="autoZero"/>
        <c:auto val="1"/>
        <c:lblAlgn val="ctr"/>
        <c:lblOffset val="100"/>
        <c:noMultiLvlLbl val="0"/>
      </c:catAx>
      <c:valAx>
        <c:axId val="94165248"/>
        <c:scaling>
          <c:orientation val="minMax"/>
          <c:max val="10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9416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40262140129664"/>
          <c:y val="0.88428782018686014"/>
          <c:w val="0.10837382087363691"/>
          <c:h val="9.7543286541237131E-2"/>
        </c:manualLayout>
      </c:layout>
      <c:overlay val="0"/>
      <c:txPr>
        <a:bodyPr/>
        <a:lstStyle/>
        <a:p>
          <a:pPr>
            <a:defRPr sz="105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uk-UA" b="1">
                <a:solidFill>
                  <a:srgbClr val="FF0000"/>
                </a:solidFill>
              </a:rPr>
              <a:t>Кількість академічних стипендій у ІІ семестрі 2019/2020 н.р.</a:t>
            </a:r>
          </a:p>
          <a:p>
            <a:pPr>
              <a:defRPr b="1">
                <a:solidFill>
                  <a:srgbClr val="FF0000"/>
                </a:solidFill>
              </a:defRPr>
            </a:pPr>
            <a:r>
              <a:rPr lang="uk-UA" b="1">
                <a:solidFill>
                  <a:srgbClr val="FF0000"/>
                </a:solidFill>
              </a:rPr>
              <a:t> ( за наслідками зимової сесії)</a:t>
            </a: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3277505153038782E-2"/>
          <c:y val="0.10880822672178497"/>
          <c:w val="0.95208061533024979"/>
          <c:h val="0.418561414000465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'Кількість стипендій'!$B$1</c:f>
              <c:strCache>
                <c:ptCount val="1"/>
                <c:pt idx="0">
                  <c:v>Кількість стипенді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'Кількість стипендій'!$A$2:$A$21</c:f>
              <c:strCache>
                <c:ptCount val="20"/>
                <c:pt idx="0">
                  <c:v>медичний</c:v>
                </c:pt>
                <c:pt idx="1">
                  <c:v>інженерно-технічний</c:v>
                </c:pt>
                <c:pt idx="2">
                  <c:v>біологічний</c:v>
                </c:pt>
                <c:pt idx="3">
                  <c:v>юридичний</c:v>
                </c:pt>
                <c:pt idx="4">
                  <c:v> інформаційних технологій </c:v>
                </c:pt>
                <c:pt idx="5">
                  <c:v> історії  та міжнародних відносин</c:v>
                </c:pt>
                <c:pt idx="6">
                  <c:v>здоров’я та фізичного виховання </c:v>
                </c:pt>
                <c:pt idx="7">
                  <c:v>філологічний</c:v>
                </c:pt>
                <c:pt idx="8">
                  <c:v>географічний</c:v>
                </c:pt>
                <c:pt idx="9">
                  <c:v>фізичний</c:v>
                </c:pt>
                <c:pt idx="10">
                  <c:v>математичний</c:v>
                </c:pt>
                <c:pt idx="11">
                  <c:v>іноземної філології</c:v>
                </c:pt>
                <c:pt idx="12">
                  <c:v>хімічний</c:v>
                </c:pt>
                <c:pt idx="13">
                  <c:v>економічний</c:v>
                </c:pt>
                <c:pt idx="14">
                  <c:v>суспільних наук </c:v>
                </c:pt>
                <c:pt idx="15">
                  <c:v> міжнародних економічних відносин</c:v>
                </c:pt>
                <c:pt idx="16">
                  <c:v>українсько-угорськийу навчально-науковий інститут </c:v>
                </c:pt>
                <c:pt idx="17">
                  <c:v>стоматологічний</c:v>
                </c:pt>
                <c:pt idx="18">
                  <c:v>туризму та міжнародних комунікацій</c:v>
                </c:pt>
                <c:pt idx="19">
                  <c:v>Всього по ун-ту</c:v>
                </c:pt>
              </c:strCache>
            </c:strRef>
          </c:cat>
          <c:val>
            <c:numRef>
              <c:f>'Кількість стипендій'!$B$2:$B$21</c:f>
              <c:numCache>
                <c:formatCode>General</c:formatCode>
                <c:ptCount val="20"/>
                <c:pt idx="0">
                  <c:v>349</c:v>
                </c:pt>
                <c:pt idx="1">
                  <c:v>101</c:v>
                </c:pt>
                <c:pt idx="2">
                  <c:v>96</c:v>
                </c:pt>
                <c:pt idx="3">
                  <c:v>81</c:v>
                </c:pt>
                <c:pt idx="4">
                  <c:v>77</c:v>
                </c:pt>
                <c:pt idx="5">
                  <c:v>70</c:v>
                </c:pt>
                <c:pt idx="6">
                  <c:v>69</c:v>
                </c:pt>
                <c:pt idx="7">
                  <c:v>69</c:v>
                </c:pt>
                <c:pt idx="8">
                  <c:v>68</c:v>
                </c:pt>
                <c:pt idx="9">
                  <c:v>67</c:v>
                </c:pt>
                <c:pt idx="10">
                  <c:v>63</c:v>
                </c:pt>
                <c:pt idx="11">
                  <c:v>60</c:v>
                </c:pt>
                <c:pt idx="12">
                  <c:v>59</c:v>
                </c:pt>
                <c:pt idx="13">
                  <c:v>57</c:v>
                </c:pt>
                <c:pt idx="14">
                  <c:v>53</c:v>
                </c:pt>
                <c:pt idx="15">
                  <c:v>39</c:v>
                </c:pt>
                <c:pt idx="16">
                  <c:v>29</c:v>
                </c:pt>
                <c:pt idx="17">
                  <c:v>22</c:v>
                </c:pt>
                <c:pt idx="18">
                  <c:v>16</c:v>
                </c:pt>
                <c:pt idx="19">
                  <c:v>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F-4537-A9A6-76C2956A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176456"/>
        <c:axId val="475177440"/>
      </c:barChart>
      <c:catAx>
        <c:axId val="47517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75177440"/>
        <c:crosses val="autoZero"/>
        <c:auto val="1"/>
        <c:lblAlgn val="ctr"/>
        <c:lblOffset val="100"/>
        <c:noMultiLvlLbl val="0"/>
      </c:catAx>
      <c:valAx>
        <c:axId val="4751774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5176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09823292759778E-2"/>
          <c:y val="4.5627373501389248E-2"/>
          <c:w val="0.92074545891052129"/>
          <c:h val="0.40683814523184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Діаграми!$B$56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 w="12700" cmpd="sng"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3AC-468B-A24C-994A8C378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Діаграми!$A$57:$A$78</c:f>
              <c:strCache>
                <c:ptCount val="22"/>
                <c:pt idx="0">
                  <c:v>Математичний</c:v>
                </c:pt>
                <c:pt idx="1">
                  <c:v>Суспільних наук</c:v>
                </c:pt>
                <c:pt idx="2">
                  <c:v>Філіяу м.Львів</c:v>
                </c:pt>
                <c:pt idx="3">
                  <c:v>Філологічний</c:v>
                </c:pt>
                <c:pt idx="4">
                  <c:v>Хімічний</c:v>
                </c:pt>
                <c:pt idx="5">
                  <c:v>Біологічний</c:v>
                </c:pt>
                <c:pt idx="6">
                  <c:v>Здоров’я та фізичного виховання</c:v>
                </c:pt>
                <c:pt idx="7">
                  <c:v>Інформаційних технологій</c:v>
                </c:pt>
                <c:pt idx="8">
                  <c:v>Українсько-угорський навчально-науковий інститут</c:v>
                </c:pt>
                <c:pt idx="9">
                  <c:v>Медичний</c:v>
                </c:pt>
                <c:pt idx="10">
                  <c:v>Іноземної філології</c:v>
                </c:pt>
                <c:pt idx="11">
                  <c:v>Історії та міжнародних відносин</c:v>
                </c:pt>
                <c:pt idx="12">
                  <c:v>Фізичний</c:v>
                </c:pt>
                <c:pt idx="13">
                  <c:v>Стоматологічний</c:v>
                </c:pt>
                <c:pt idx="14">
                  <c:v>Географічний</c:v>
                </c:pt>
                <c:pt idx="15">
                  <c:v>Медичний №2</c:v>
                </c:pt>
                <c:pt idx="16">
                  <c:v>Міжнародних економічних відносин</c:v>
                </c:pt>
                <c:pt idx="17">
                  <c:v>Туризму та міжнародних комунікацій</c:v>
                </c:pt>
                <c:pt idx="18">
                  <c:v>Юридичний </c:v>
                </c:pt>
                <c:pt idx="19">
                  <c:v>Економічний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Діаграми!$B$57:$B$78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97.7</c:v>
                </c:pt>
                <c:pt idx="6">
                  <c:v>97.5</c:v>
                </c:pt>
                <c:pt idx="7">
                  <c:v>96.6</c:v>
                </c:pt>
                <c:pt idx="8">
                  <c:v>96.3</c:v>
                </c:pt>
                <c:pt idx="9">
                  <c:v>92.7</c:v>
                </c:pt>
                <c:pt idx="10">
                  <c:v>92</c:v>
                </c:pt>
                <c:pt idx="11">
                  <c:v>85.9</c:v>
                </c:pt>
                <c:pt idx="12">
                  <c:v>84</c:v>
                </c:pt>
                <c:pt idx="13">
                  <c:v>83.3</c:v>
                </c:pt>
                <c:pt idx="14">
                  <c:v>79.5</c:v>
                </c:pt>
                <c:pt idx="15">
                  <c:v>78.8</c:v>
                </c:pt>
                <c:pt idx="16">
                  <c:v>76.3</c:v>
                </c:pt>
                <c:pt idx="17">
                  <c:v>73.7</c:v>
                </c:pt>
                <c:pt idx="18">
                  <c:v>72.8</c:v>
                </c:pt>
                <c:pt idx="19">
                  <c:v>69.099999999999994</c:v>
                </c:pt>
                <c:pt idx="20">
                  <c:v>51.4</c:v>
                </c:pt>
                <c:pt idx="21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0-4A4B-984F-89F2B8385B0D}"/>
            </c:ext>
          </c:extLst>
        </c:ser>
        <c:ser>
          <c:idx val="1"/>
          <c:order val="1"/>
          <c:tx>
            <c:strRef>
              <c:f>Діаграми!$C$56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AC-468B-A24C-994A8C378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Діаграми!$A$57:$A$78</c:f>
              <c:strCache>
                <c:ptCount val="22"/>
                <c:pt idx="0">
                  <c:v>Математичний</c:v>
                </c:pt>
                <c:pt idx="1">
                  <c:v>Суспільних наук</c:v>
                </c:pt>
                <c:pt idx="2">
                  <c:v>Філіяу м.Львів</c:v>
                </c:pt>
                <c:pt idx="3">
                  <c:v>Філологічний</c:v>
                </c:pt>
                <c:pt idx="4">
                  <c:v>Хімічний</c:v>
                </c:pt>
                <c:pt idx="5">
                  <c:v>Біологічний</c:v>
                </c:pt>
                <c:pt idx="6">
                  <c:v>Здоров’я та фізичного виховання</c:v>
                </c:pt>
                <c:pt idx="7">
                  <c:v>Інформаційних технологій</c:v>
                </c:pt>
                <c:pt idx="8">
                  <c:v>Українсько-угорський навчально-науковий інститут</c:v>
                </c:pt>
                <c:pt idx="9">
                  <c:v>Медичний</c:v>
                </c:pt>
                <c:pt idx="10">
                  <c:v>Іноземної філології</c:v>
                </c:pt>
                <c:pt idx="11">
                  <c:v>Історії та міжнародних відносин</c:v>
                </c:pt>
                <c:pt idx="12">
                  <c:v>Фізичний</c:v>
                </c:pt>
                <c:pt idx="13">
                  <c:v>Стоматологічний</c:v>
                </c:pt>
                <c:pt idx="14">
                  <c:v>Географічний</c:v>
                </c:pt>
                <c:pt idx="15">
                  <c:v>Медичний №2</c:v>
                </c:pt>
                <c:pt idx="16">
                  <c:v>Міжнародних економічних відносин</c:v>
                </c:pt>
                <c:pt idx="17">
                  <c:v>Туризму та міжнародних комунікацій</c:v>
                </c:pt>
                <c:pt idx="18">
                  <c:v>Юридичний </c:v>
                </c:pt>
                <c:pt idx="19">
                  <c:v>Економічний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Діаграми!$C$57:$C$78</c:f>
              <c:numCache>
                <c:formatCode>0.0</c:formatCode>
                <c:ptCount val="22"/>
                <c:pt idx="0">
                  <c:v>34.4</c:v>
                </c:pt>
                <c:pt idx="1">
                  <c:v>42.9</c:v>
                </c:pt>
                <c:pt idx="2">
                  <c:v>37.5</c:v>
                </c:pt>
                <c:pt idx="3">
                  <c:v>29.2</c:v>
                </c:pt>
                <c:pt idx="4">
                  <c:v>29</c:v>
                </c:pt>
                <c:pt idx="5">
                  <c:v>38.6</c:v>
                </c:pt>
                <c:pt idx="6">
                  <c:v>38.299999999999997</c:v>
                </c:pt>
                <c:pt idx="7">
                  <c:v>27.3</c:v>
                </c:pt>
                <c:pt idx="8">
                  <c:v>51.9</c:v>
                </c:pt>
                <c:pt idx="9">
                  <c:v>42.9</c:v>
                </c:pt>
                <c:pt idx="10">
                  <c:v>46</c:v>
                </c:pt>
                <c:pt idx="11">
                  <c:v>29.3</c:v>
                </c:pt>
                <c:pt idx="12">
                  <c:v>24</c:v>
                </c:pt>
                <c:pt idx="13">
                  <c:v>13</c:v>
                </c:pt>
                <c:pt idx="14">
                  <c:v>22.7</c:v>
                </c:pt>
                <c:pt idx="15">
                  <c:v>20.6</c:v>
                </c:pt>
                <c:pt idx="16">
                  <c:v>26.3</c:v>
                </c:pt>
                <c:pt idx="17">
                  <c:v>24.6</c:v>
                </c:pt>
                <c:pt idx="18">
                  <c:v>27.2</c:v>
                </c:pt>
                <c:pt idx="19">
                  <c:v>23.6</c:v>
                </c:pt>
                <c:pt idx="20">
                  <c:v>19.399999999999999</c:v>
                </c:pt>
                <c:pt idx="21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30-4A4B-984F-89F2B8385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8"/>
        <c:axId val="92457984"/>
        <c:axId val="92467968"/>
      </c:barChart>
      <c:catAx>
        <c:axId val="92457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="1" i="1"/>
            </a:pPr>
            <a:endParaRPr lang="uk-UA"/>
          </a:p>
        </c:txPr>
        <c:crossAx val="92467968"/>
        <c:crosses val="autoZero"/>
        <c:auto val="1"/>
        <c:lblAlgn val="ctr"/>
        <c:lblOffset val="100"/>
        <c:noMultiLvlLbl val="0"/>
      </c:catAx>
      <c:valAx>
        <c:axId val="92467968"/>
        <c:scaling>
          <c:orientation val="minMax"/>
          <c:max val="10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2457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25862442435862"/>
          <c:y val="0.87263478176339071"/>
          <c:w val="0.15022080439301988"/>
          <c:h val="8.1031682063364127E-2"/>
        </c:manualLayout>
      </c:layout>
      <c:overlay val="0"/>
      <c:txPr>
        <a:bodyPr/>
        <a:lstStyle/>
        <a:p>
          <a:pPr>
            <a:defRPr sz="1100" b="1"/>
          </a:pPr>
          <a:endParaRPr lang="uk-UA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uk-UA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13486102767344E-2"/>
          <c:y val="9.3200595766564309E-2"/>
          <c:w val="0.90957882635070464"/>
          <c:h val="0.38677107136099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Діаграми!$B$83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rgbClr val="4BACC6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1.4064696051397749E-3"/>
                  <c:y val="4.9291435613062293E-3"/>
                </c:manualLayout>
              </c:layout>
              <c:tx>
                <c:rich>
                  <a:bodyPr/>
                  <a:lstStyle/>
                  <a:p>
                    <a:r>
                      <a:rPr lang="en-US" sz="1000" i="1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56E-4880-8EE0-C580925169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i="1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56E-4880-8EE0-C58092516960}"/>
                </c:ext>
              </c:extLst>
            </c:dLbl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56E-4880-8EE0-C580925169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Діаграми!$A$84:$A$105</c:f>
              <c:strCache>
                <c:ptCount val="22"/>
                <c:pt idx="0">
                  <c:v>Інформаційних технологій</c:v>
                </c:pt>
                <c:pt idx="1">
                  <c:v>Суспільних наук</c:v>
                </c:pt>
                <c:pt idx="2">
                  <c:v>Філіяу м.Львів</c:v>
                </c:pt>
                <c:pt idx="3">
                  <c:v>Біологічний</c:v>
                </c:pt>
                <c:pt idx="4">
                  <c:v>Математичний</c:v>
                </c:pt>
                <c:pt idx="5">
                  <c:v>Здоров’я та фізичного виховання</c:v>
                </c:pt>
                <c:pt idx="6">
                  <c:v>Хімічний</c:v>
                </c:pt>
                <c:pt idx="7">
                  <c:v>Медичний</c:v>
                </c:pt>
                <c:pt idx="8">
                  <c:v>УУHHI</c:v>
                </c:pt>
                <c:pt idx="9">
                  <c:v>Історії та міжнародних відносин</c:v>
                </c:pt>
                <c:pt idx="10">
                  <c:v>Географічний</c:v>
                </c:pt>
                <c:pt idx="11">
                  <c:v>Фізичний</c:v>
                </c:pt>
                <c:pt idx="12">
                  <c:v>Стоматологічний</c:v>
                </c:pt>
                <c:pt idx="13">
                  <c:v>Іноземної філології</c:v>
                </c:pt>
                <c:pt idx="14">
                  <c:v>Філологічний</c:v>
                </c:pt>
                <c:pt idx="15">
                  <c:v>Медичний №2</c:v>
                </c:pt>
                <c:pt idx="16">
                  <c:v>Туризму та міжнародних комунікацій</c:v>
                </c:pt>
                <c:pt idx="17">
                  <c:v>Міжнародних економічних відносин</c:v>
                </c:pt>
                <c:pt idx="18">
                  <c:v>Інженерно-технічний</c:v>
                </c:pt>
                <c:pt idx="19">
                  <c:v>Юридичний 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Діаграми!$B$84:$B$105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98.4</c:v>
                </c:pt>
                <c:pt idx="4">
                  <c:v>97.8</c:v>
                </c:pt>
                <c:pt idx="5">
                  <c:v>96.4</c:v>
                </c:pt>
                <c:pt idx="6">
                  <c:v>96.2</c:v>
                </c:pt>
                <c:pt idx="7" formatCode="General">
                  <c:v>94.9</c:v>
                </c:pt>
                <c:pt idx="8">
                  <c:v>94.4</c:v>
                </c:pt>
                <c:pt idx="9" formatCode="General">
                  <c:v>92.3</c:v>
                </c:pt>
                <c:pt idx="10">
                  <c:v>87.3</c:v>
                </c:pt>
                <c:pt idx="11">
                  <c:v>87</c:v>
                </c:pt>
                <c:pt idx="12">
                  <c:v>85</c:v>
                </c:pt>
                <c:pt idx="13" formatCode="General">
                  <c:v>84.6</c:v>
                </c:pt>
                <c:pt idx="14" formatCode="General">
                  <c:v>82.2</c:v>
                </c:pt>
                <c:pt idx="15" formatCode="General">
                  <c:v>80.400000000000006</c:v>
                </c:pt>
                <c:pt idx="16">
                  <c:v>80</c:v>
                </c:pt>
                <c:pt idx="17">
                  <c:v>75.400000000000006</c:v>
                </c:pt>
                <c:pt idx="18" formatCode="General">
                  <c:v>69.400000000000006</c:v>
                </c:pt>
                <c:pt idx="19" formatCode="General">
                  <c:v>62.4</c:v>
                </c:pt>
                <c:pt idx="20" formatCode="General">
                  <c:v>52.2</c:v>
                </c:pt>
                <c:pt idx="2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A-4BC8-B6CA-9F8349E4893A}"/>
            </c:ext>
          </c:extLst>
        </c:ser>
        <c:ser>
          <c:idx val="1"/>
          <c:order val="1"/>
          <c:tx>
            <c:strRef>
              <c:f>Діаграми!$C$83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E-4880-8EE0-C580925169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Діаграми!$A$84:$A$105</c:f>
              <c:strCache>
                <c:ptCount val="22"/>
                <c:pt idx="0">
                  <c:v>Інформаційних технологій</c:v>
                </c:pt>
                <c:pt idx="1">
                  <c:v>Суспільних наук</c:v>
                </c:pt>
                <c:pt idx="2">
                  <c:v>Філіяу м.Львів</c:v>
                </c:pt>
                <c:pt idx="3">
                  <c:v>Біологічний</c:v>
                </c:pt>
                <c:pt idx="4">
                  <c:v>Математичний</c:v>
                </c:pt>
                <c:pt idx="5">
                  <c:v>Здоров’я та фізичного виховання</c:v>
                </c:pt>
                <c:pt idx="6">
                  <c:v>Хімічний</c:v>
                </c:pt>
                <c:pt idx="7">
                  <c:v>Медичний</c:v>
                </c:pt>
                <c:pt idx="8">
                  <c:v>УУHHI</c:v>
                </c:pt>
                <c:pt idx="9">
                  <c:v>Історії та міжнародних відносин</c:v>
                </c:pt>
                <c:pt idx="10">
                  <c:v>Географічний</c:v>
                </c:pt>
                <c:pt idx="11">
                  <c:v>Фізичний</c:v>
                </c:pt>
                <c:pt idx="12">
                  <c:v>Стоматологічний</c:v>
                </c:pt>
                <c:pt idx="13">
                  <c:v>Іноземної філології</c:v>
                </c:pt>
                <c:pt idx="14">
                  <c:v>Філологічний</c:v>
                </c:pt>
                <c:pt idx="15">
                  <c:v>Медичний №2</c:v>
                </c:pt>
                <c:pt idx="16">
                  <c:v>Туризму та міжнародних комунікацій</c:v>
                </c:pt>
                <c:pt idx="17">
                  <c:v>Міжнародних економічних відносин</c:v>
                </c:pt>
                <c:pt idx="18">
                  <c:v>Інженерно-технічний</c:v>
                </c:pt>
                <c:pt idx="19">
                  <c:v>Юридичний 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Діаграми!$C$84:$C$105</c:f>
              <c:numCache>
                <c:formatCode>0.0</c:formatCode>
                <c:ptCount val="22"/>
                <c:pt idx="0">
                  <c:v>17.399999999999999</c:v>
                </c:pt>
                <c:pt idx="1">
                  <c:v>21.7</c:v>
                </c:pt>
                <c:pt idx="2">
                  <c:v>50</c:v>
                </c:pt>
                <c:pt idx="3">
                  <c:v>54.1</c:v>
                </c:pt>
                <c:pt idx="4">
                  <c:v>23.9</c:v>
                </c:pt>
                <c:pt idx="5">
                  <c:v>31.3</c:v>
                </c:pt>
                <c:pt idx="6">
                  <c:v>30.8</c:v>
                </c:pt>
                <c:pt idx="7">
                  <c:v>38.5</c:v>
                </c:pt>
                <c:pt idx="8">
                  <c:v>33.299999999999997</c:v>
                </c:pt>
                <c:pt idx="9">
                  <c:v>37.4</c:v>
                </c:pt>
                <c:pt idx="10">
                  <c:v>38.200000000000003</c:v>
                </c:pt>
                <c:pt idx="11">
                  <c:v>39.1</c:v>
                </c:pt>
                <c:pt idx="12">
                  <c:v>18.7</c:v>
                </c:pt>
                <c:pt idx="13">
                  <c:v>49.2</c:v>
                </c:pt>
                <c:pt idx="14">
                  <c:v>24.7</c:v>
                </c:pt>
                <c:pt idx="15">
                  <c:v>23.1</c:v>
                </c:pt>
                <c:pt idx="16">
                  <c:v>40</c:v>
                </c:pt>
                <c:pt idx="17">
                  <c:v>35.4</c:v>
                </c:pt>
                <c:pt idx="18">
                  <c:v>22.2</c:v>
                </c:pt>
                <c:pt idx="19">
                  <c:v>27.8</c:v>
                </c:pt>
                <c:pt idx="20">
                  <c:v>20.9</c:v>
                </c:pt>
                <c:pt idx="21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9A-4BC8-B6CA-9F8349E48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overlap val="50"/>
        <c:axId val="93215744"/>
        <c:axId val="93233920"/>
      </c:barChart>
      <c:catAx>
        <c:axId val="9321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uk-UA"/>
          </a:p>
        </c:txPr>
        <c:crossAx val="93233920"/>
        <c:crosses val="autoZero"/>
        <c:auto val="1"/>
        <c:lblAlgn val="ctr"/>
        <c:lblOffset val="100"/>
        <c:noMultiLvlLbl val="0"/>
      </c:catAx>
      <c:valAx>
        <c:axId val="93233920"/>
        <c:scaling>
          <c:orientation val="minMax"/>
          <c:max val="10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21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360026966874153"/>
          <c:y val="0.86819852959280663"/>
          <c:w val="0.1448566034514866"/>
          <c:h val="8.7782620043038703E-2"/>
        </c:manualLayout>
      </c:layout>
      <c:overlay val="0"/>
      <c:txPr>
        <a:bodyPr/>
        <a:lstStyle/>
        <a:p>
          <a:pPr>
            <a:defRPr sz="1200" b="1"/>
          </a:pPr>
          <a:endParaRPr lang="uk-UA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uk-UA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08288114898959E-2"/>
          <c:y val="6.6317959257668493E-2"/>
          <c:w val="0.90016821618548892"/>
          <c:h val="0.3976066500027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Діаграми!$B$110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49-4CBE-BFDD-AFFD03638AE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49-4CBE-BFDD-AFFD03638A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449-4CBE-BFDD-AFFD03638AE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49-4CBE-BFDD-AFFD03638AE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49-4CBE-BFDD-AFFD03638AE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449-4CBE-BFDD-AFFD03638AEB}"/>
                </c:ext>
              </c:extLst>
            </c:dLbl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449-4CBE-BFDD-AFFD03638A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Діаграми!$A$111:$A$132</c:f>
              <c:strCache>
                <c:ptCount val="22"/>
                <c:pt idx="0">
                  <c:v>Біологічний</c:v>
                </c:pt>
                <c:pt idx="1">
                  <c:v>Здоров’я та фізичного виховання</c:v>
                </c:pt>
                <c:pt idx="2">
                  <c:v>Математичний</c:v>
                </c:pt>
                <c:pt idx="3">
                  <c:v>Українсько-угорський навчально-науковий інститут</c:v>
                </c:pt>
                <c:pt idx="4">
                  <c:v>Філія у м.Львів</c:v>
                </c:pt>
                <c:pt idx="5">
                  <c:v>Хімічний</c:v>
                </c:pt>
                <c:pt idx="6">
                  <c:v>Інформаційних технологій</c:v>
                </c:pt>
                <c:pt idx="7">
                  <c:v>Суспільних наук</c:v>
                </c:pt>
                <c:pt idx="8">
                  <c:v>Медичний</c:v>
                </c:pt>
                <c:pt idx="9">
                  <c:v>Географічний</c:v>
                </c:pt>
                <c:pt idx="10">
                  <c:v>Іноземної філології</c:v>
                </c:pt>
                <c:pt idx="11">
                  <c:v>Філологічний</c:v>
                </c:pt>
                <c:pt idx="12">
                  <c:v>Фізичний</c:v>
                </c:pt>
                <c:pt idx="13">
                  <c:v>Стоматологічний</c:v>
                </c:pt>
                <c:pt idx="14">
                  <c:v>Історії та міжнародних відносин</c:v>
                </c:pt>
                <c:pt idx="15">
                  <c:v>Медичний №2</c:v>
                </c:pt>
                <c:pt idx="16">
                  <c:v>Туризму та міжнародних комунікацій</c:v>
                </c:pt>
                <c:pt idx="17">
                  <c:v>Юридичний </c:v>
                </c:pt>
                <c:pt idx="18">
                  <c:v>Міжнародних економічних відносин</c:v>
                </c:pt>
                <c:pt idx="19">
                  <c:v>Інженерно-технічний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Діаграми!$B$111:$B$132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98.8</c:v>
                </c:pt>
                <c:pt idx="7">
                  <c:v>98</c:v>
                </c:pt>
                <c:pt idx="8">
                  <c:v>97.9</c:v>
                </c:pt>
                <c:pt idx="9">
                  <c:v>95.5</c:v>
                </c:pt>
                <c:pt idx="10">
                  <c:v>91.7</c:v>
                </c:pt>
                <c:pt idx="11">
                  <c:v>90</c:v>
                </c:pt>
                <c:pt idx="12">
                  <c:v>89.3</c:v>
                </c:pt>
                <c:pt idx="13">
                  <c:v>86.5</c:v>
                </c:pt>
                <c:pt idx="14">
                  <c:v>83.1</c:v>
                </c:pt>
                <c:pt idx="15">
                  <c:v>78.900000000000006</c:v>
                </c:pt>
                <c:pt idx="16">
                  <c:v>78.599999999999994</c:v>
                </c:pt>
                <c:pt idx="17">
                  <c:v>77.599999999999994</c:v>
                </c:pt>
                <c:pt idx="18">
                  <c:v>70.099999999999994</c:v>
                </c:pt>
                <c:pt idx="19">
                  <c:v>70</c:v>
                </c:pt>
                <c:pt idx="20">
                  <c:v>48.5</c:v>
                </c:pt>
                <c:pt idx="21">
                  <c:v>85.9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0-45BB-B0D1-AB38B67D2B50}"/>
            </c:ext>
          </c:extLst>
        </c:ser>
        <c:ser>
          <c:idx val="1"/>
          <c:order val="1"/>
          <c:tx>
            <c:strRef>
              <c:f>Діаграми!$C$110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9-4CBE-BFDD-AFFD03638A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Діаграми!$A$111:$A$132</c:f>
              <c:strCache>
                <c:ptCount val="22"/>
                <c:pt idx="0">
                  <c:v>Біологічний</c:v>
                </c:pt>
                <c:pt idx="1">
                  <c:v>Здоров’я та фізичного виховання</c:v>
                </c:pt>
                <c:pt idx="2">
                  <c:v>Математичний</c:v>
                </c:pt>
                <c:pt idx="3">
                  <c:v>Українсько-угорський навчально-науковий інститут</c:v>
                </c:pt>
                <c:pt idx="4">
                  <c:v>Філія у м.Львів</c:v>
                </c:pt>
                <c:pt idx="5">
                  <c:v>Хімічний</c:v>
                </c:pt>
                <c:pt idx="6">
                  <c:v>Інформаційних технологій</c:v>
                </c:pt>
                <c:pt idx="7">
                  <c:v>Суспільних наук</c:v>
                </c:pt>
                <c:pt idx="8">
                  <c:v>Медичний</c:v>
                </c:pt>
                <c:pt idx="9">
                  <c:v>Географічний</c:v>
                </c:pt>
                <c:pt idx="10">
                  <c:v>Іноземної філології</c:v>
                </c:pt>
                <c:pt idx="11">
                  <c:v>Філологічний</c:v>
                </c:pt>
                <c:pt idx="12">
                  <c:v>Фізичний</c:v>
                </c:pt>
                <c:pt idx="13">
                  <c:v>Стоматологічний</c:v>
                </c:pt>
                <c:pt idx="14">
                  <c:v>Історії та міжнародних відносин</c:v>
                </c:pt>
                <c:pt idx="15">
                  <c:v>Медичний №2</c:v>
                </c:pt>
                <c:pt idx="16">
                  <c:v>Туризму та міжнародних комунікацій</c:v>
                </c:pt>
                <c:pt idx="17">
                  <c:v>Юридичний </c:v>
                </c:pt>
                <c:pt idx="18">
                  <c:v>Міжнародних економічних відносин</c:v>
                </c:pt>
                <c:pt idx="19">
                  <c:v>Інженерно-технічний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Діаграми!$C$111:$C$132</c:f>
              <c:numCache>
                <c:formatCode>0.0</c:formatCode>
                <c:ptCount val="22"/>
                <c:pt idx="0">
                  <c:v>38.1</c:v>
                </c:pt>
                <c:pt idx="1">
                  <c:v>37.5</c:v>
                </c:pt>
                <c:pt idx="2">
                  <c:v>41</c:v>
                </c:pt>
                <c:pt idx="3">
                  <c:v>38.1</c:v>
                </c:pt>
                <c:pt idx="4">
                  <c:v>66.7</c:v>
                </c:pt>
                <c:pt idx="5">
                  <c:v>30.6</c:v>
                </c:pt>
                <c:pt idx="6">
                  <c:v>22.2</c:v>
                </c:pt>
                <c:pt idx="7">
                  <c:v>33.299999999999997</c:v>
                </c:pt>
                <c:pt idx="8">
                  <c:v>51.3</c:v>
                </c:pt>
                <c:pt idx="9">
                  <c:v>29.5</c:v>
                </c:pt>
                <c:pt idx="10">
                  <c:v>50</c:v>
                </c:pt>
                <c:pt idx="11">
                  <c:v>28.3</c:v>
                </c:pt>
                <c:pt idx="12">
                  <c:v>60.7</c:v>
                </c:pt>
                <c:pt idx="13">
                  <c:v>20.3</c:v>
                </c:pt>
                <c:pt idx="14">
                  <c:v>36.799999999999997</c:v>
                </c:pt>
                <c:pt idx="15">
                  <c:v>32.299999999999997</c:v>
                </c:pt>
                <c:pt idx="16">
                  <c:v>14.3</c:v>
                </c:pt>
                <c:pt idx="17">
                  <c:v>35</c:v>
                </c:pt>
                <c:pt idx="18">
                  <c:v>38.799999999999997</c:v>
                </c:pt>
                <c:pt idx="19">
                  <c:v>21.4</c:v>
                </c:pt>
                <c:pt idx="20">
                  <c:v>40.4</c:v>
                </c:pt>
                <c:pt idx="21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70-45BB-B0D1-AB38B67D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69"/>
        <c:axId val="93342720"/>
        <c:axId val="93373184"/>
      </c:barChart>
      <c:catAx>
        <c:axId val="9334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 i="1"/>
            </a:pPr>
            <a:endParaRPr lang="uk-UA"/>
          </a:p>
        </c:txPr>
        <c:crossAx val="93373184"/>
        <c:crosses val="autoZero"/>
        <c:auto val="1"/>
        <c:lblAlgn val="ctr"/>
        <c:lblOffset val="100"/>
        <c:noMultiLvlLbl val="0"/>
      </c:catAx>
      <c:valAx>
        <c:axId val="93373184"/>
        <c:scaling>
          <c:orientation val="minMax"/>
          <c:max val="10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342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6074937396849"/>
          <c:y val="0.87724776130924809"/>
          <c:w val="0.16019517915166659"/>
          <c:h val="0.10050756523081671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uk-UA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5401498648323"/>
          <c:y val="6.7139899372386985E-2"/>
          <c:w val="0.66509640126025504"/>
          <c:h val="0.58365662749129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Діаграми!$B$137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9-465E-8ADB-C16EFAE58080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9-465E-8ADB-C16EFAE58080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9-465E-8ADB-C16EFAE5808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00" b="1" i="1"/>
                    </a:pPr>
                    <a:r>
                      <a:rPr lang="en-US" sz="1200" i="1"/>
                      <a:t>88,6</a:t>
                    </a:r>
                  </a:p>
                </c:rich>
              </c:tx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7C9-465E-8ADB-C16EFAE58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1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Діаграми!$A$138:$A$141</c:f>
              <c:strCache>
                <c:ptCount val="4"/>
                <c:pt idx="0">
                  <c:v>Медичний</c:v>
                </c:pt>
                <c:pt idx="1">
                  <c:v>Стоматологічний</c:v>
                </c:pt>
                <c:pt idx="2">
                  <c:v>Медичний №2 </c:v>
                </c:pt>
                <c:pt idx="3">
                  <c:v>Всього по ун-ту</c:v>
                </c:pt>
              </c:strCache>
            </c:strRef>
          </c:cat>
          <c:val>
            <c:numRef>
              <c:f>Діаграми!$B$138:$B$141</c:f>
              <c:numCache>
                <c:formatCode>0.0</c:formatCode>
                <c:ptCount val="4"/>
                <c:pt idx="0">
                  <c:v>93.6</c:v>
                </c:pt>
                <c:pt idx="1">
                  <c:v>93</c:v>
                </c:pt>
                <c:pt idx="2">
                  <c:v>81.7</c:v>
                </c:pt>
                <c:pt idx="3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C9-465E-8ADB-C16EFAE58080}"/>
            </c:ext>
          </c:extLst>
        </c:ser>
        <c:ser>
          <c:idx val="1"/>
          <c:order val="1"/>
          <c:tx>
            <c:strRef>
              <c:f>Діаграми!$C$137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3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C9-465E-8ADB-C16EFAE58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Діаграми!$A$138:$A$141</c:f>
              <c:strCache>
                <c:ptCount val="4"/>
                <c:pt idx="0">
                  <c:v>Медичний</c:v>
                </c:pt>
                <c:pt idx="1">
                  <c:v>Стоматологічний</c:v>
                </c:pt>
                <c:pt idx="2">
                  <c:v>Медичний №2 </c:v>
                </c:pt>
                <c:pt idx="3">
                  <c:v>Всього по ун-ту</c:v>
                </c:pt>
              </c:strCache>
            </c:strRef>
          </c:cat>
          <c:val>
            <c:numRef>
              <c:f>Діаграми!$C$138:$C$141</c:f>
              <c:numCache>
                <c:formatCode>0.0</c:formatCode>
                <c:ptCount val="4"/>
                <c:pt idx="0">
                  <c:v>44.9</c:v>
                </c:pt>
                <c:pt idx="1">
                  <c:v>33.700000000000003</c:v>
                </c:pt>
                <c:pt idx="2">
                  <c:v>35.799999999999997</c:v>
                </c:pt>
                <c:pt idx="3">
                  <c:v>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C9-465E-8ADB-C16EFAE58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60"/>
        <c:axId val="93544832"/>
        <c:axId val="93546368"/>
      </c:barChart>
      <c:catAx>
        <c:axId val="9354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 i="1"/>
            </a:pPr>
            <a:endParaRPr lang="uk-UA"/>
          </a:p>
        </c:txPr>
        <c:crossAx val="93546368"/>
        <c:crosses val="autoZero"/>
        <c:auto val="1"/>
        <c:lblAlgn val="ctr"/>
        <c:lblOffset val="100"/>
        <c:noMultiLvlLbl val="0"/>
      </c:catAx>
      <c:valAx>
        <c:axId val="93546368"/>
        <c:scaling>
          <c:orientation val="minMax"/>
          <c:max val="10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544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55380956101789"/>
          <c:y val="0.79594351892957083"/>
          <c:w val="0.1528081904222838"/>
          <c:h val="0.10296822277942826"/>
        </c:manualLayout>
      </c:layout>
      <c:overlay val="0"/>
      <c:txPr>
        <a:bodyPr/>
        <a:lstStyle/>
        <a:p>
          <a:pPr>
            <a:defRPr sz="12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324123958189439E-2"/>
          <c:y val="8.3050723310748961E-2"/>
          <c:w val="0.91476658296969848"/>
          <c:h val="0.47677421717634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Діаграми!$B$221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7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97-47F7-B652-99F65E464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Діаграми!$A$222:$A$229</c:f>
              <c:strCache>
                <c:ptCount val="8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 (мeдики, стоматологи)</c:v>
                </c:pt>
                <c:pt idx="5">
                  <c:v>Магістри 1 року</c:v>
                </c:pt>
                <c:pt idx="6">
                  <c:v>Магістри 2 року</c:v>
                </c:pt>
                <c:pt idx="7">
                  <c:v>Всього по ун-ту</c:v>
                </c:pt>
              </c:strCache>
            </c:strRef>
          </c:cat>
          <c:val>
            <c:numRef>
              <c:f>Діаграми!$B$222:$B$229</c:f>
              <c:numCache>
                <c:formatCode>0.0</c:formatCode>
                <c:ptCount val="8"/>
                <c:pt idx="0">
                  <c:v>90.5</c:v>
                </c:pt>
                <c:pt idx="1">
                  <c:v>84.7</c:v>
                </c:pt>
                <c:pt idx="2">
                  <c:v>85</c:v>
                </c:pt>
                <c:pt idx="3">
                  <c:v>85.9</c:v>
                </c:pt>
                <c:pt idx="4">
                  <c:v>90.5</c:v>
                </c:pt>
                <c:pt idx="5">
                  <c:v>87</c:v>
                </c:pt>
                <c:pt idx="6">
                  <c:v>98.6</c:v>
                </c:pt>
                <c:pt idx="7">
                  <c:v>87.2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C-4127-8420-8C7F1B13B2F7}"/>
            </c:ext>
          </c:extLst>
        </c:ser>
        <c:ser>
          <c:idx val="1"/>
          <c:order val="1"/>
          <c:tx>
            <c:strRef>
              <c:f>Діаграми!$C$221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7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97-47F7-B652-99F65E464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Діаграми!$A$222:$A$229</c:f>
              <c:strCache>
                <c:ptCount val="8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 (мeдики, стоматологи)</c:v>
                </c:pt>
                <c:pt idx="5">
                  <c:v>Магістри 1 року</c:v>
                </c:pt>
                <c:pt idx="6">
                  <c:v>Магістри 2 року</c:v>
                </c:pt>
                <c:pt idx="7">
                  <c:v>Всього по ун-ту</c:v>
                </c:pt>
              </c:strCache>
            </c:strRef>
          </c:cat>
          <c:val>
            <c:numRef>
              <c:f>Діаграми!$C$222:$C$229</c:f>
              <c:numCache>
                <c:formatCode>0.0</c:formatCode>
                <c:ptCount val="8"/>
                <c:pt idx="0">
                  <c:v>28.8</c:v>
                </c:pt>
                <c:pt idx="1">
                  <c:v>29.8</c:v>
                </c:pt>
                <c:pt idx="2">
                  <c:v>30.8</c:v>
                </c:pt>
                <c:pt idx="3">
                  <c:v>36.299999999999997</c:v>
                </c:pt>
                <c:pt idx="4">
                  <c:v>40.6</c:v>
                </c:pt>
                <c:pt idx="5">
                  <c:v>48.5</c:v>
                </c:pt>
                <c:pt idx="6">
                  <c:v>81.099999999999994</c:v>
                </c:pt>
                <c:pt idx="7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C-4127-8420-8C7F1B13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66"/>
        <c:axId val="93614464"/>
        <c:axId val="93616000"/>
      </c:barChart>
      <c:catAx>
        <c:axId val="93614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 i="1"/>
            </a:pPr>
            <a:endParaRPr lang="uk-UA"/>
          </a:p>
        </c:txPr>
        <c:crossAx val="93616000"/>
        <c:crosses val="autoZero"/>
        <c:auto val="1"/>
        <c:lblAlgn val="ctr"/>
        <c:lblOffset val="100"/>
        <c:noMultiLvlLbl val="0"/>
      </c:catAx>
      <c:valAx>
        <c:axId val="9361600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61446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5663559856875482"/>
          <c:y val="0.83747933833852173"/>
          <c:w val="0.11722061058157218"/>
          <c:h val="0.15756805615436426"/>
        </c:manualLayout>
      </c:layout>
      <c:overlay val="0"/>
      <c:txPr>
        <a:bodyPr/>
        <a:lstStyle/>
        <a:p>
          <a:pPr>
            <a:defRPr sz="12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2294876183956"/>
          <c:y val="5.5966482450563251E-2"/>
          <c:w val="0.77074243980372026"/>
          <c:h val="0.547998239350516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Діаграми!$B$262</c:f>
              <c:strCache>
                <c:ptCount val="1"/>
                <c:pt idx="0">
                  <c:v>Якість %  (2019/2020)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4BACC6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133-4483-87F2-EF837B27C9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Діаграми!$A$263</c:f>
              <c:strCache>
                <c:ptCount val="1"/>
                <c:pt idx="0">
                  <c:v>різниця 3,1 % ↗</c:v>
                </c:pt>
              </c:strCache>
            </c:strRef>
          </c:cat>
          <c:val>
            <c:numRef>
              <c:f>Діаграми!$B$263</c:f>
              <c:numCache>
                <c:formatCode>0.0</c:formatCode>
                <c:ptCount val="1"/>
                <c:pt idx="0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3-4483-87F2-EF837B27C9C6}"/>
            </c:ext>
          </c:extLst>
        </c:ser>
        <c:ser>
          <c:idx val="1"/>
          <c:order val="1"/>
          <c:tx>
            <c:strRef>
              <c:f>Діаграми!$C$262</c:f>
              <c:strCache>
                <c:ptCount val="1"/>
                <c:pt idx="0">
                  <c:v>Якість %  (2018/2019)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Діаграми!$A$263</c:f>
              <c:strCache>
                <c:ptCount val="1"/>
                <c:pt idx="0">
                  <c:v>різниця 3,1 % ↗</c:v>
                </c:pt>
              </c:strCache>
            </c:strRef>
          </c:cat>
          <c:val>
            <c:numRef>
              <c:f>Діаграми!$C$263</c:f>
              <c:numCache>
                <c:formatCode>0.0</c:formatCode>
                <c:ptCount val="1"/>
                <c:pt idx="0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33-4483-87F2-EF837B27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12"/>
        <c:axId val="93278592"/>
        <c:axId val="93280128"/>
      </c:barChart>
      <c:catAx>
        <c:axId val="9327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 i="1"/>
            </a:pPr>
            <a:endParaRPr lang="uk-UA"/>
          </a:p>
        </c:txPr>
        <c:crossAx val="93280128"/>
        <c:crosses val="autoZero"/>
        <c:auto val="1"/>
        <c:lblAlgn val="ctr"/>
        <c:lblOffset val="100"/>
        <c:noMultiLvlLbl val="0"/>
      </c:catAx>
      <c:valAx>
        <c:axId val="93280128"/>
        <c:scaling>
          <c:orientation val="minMax"/>
          <c:max val="10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278592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3426132602989904"/>
          <c:y val="0.79471795533754996"/>
          <c:w val="0.36420579466401681"/>
          <c:h val="0.16739245299255626"/>
        </c:manualLayout>
      </c:layout>
      <c:overlay val="0"/>
      <c:txPr>
        <a:bodyPr/>
        <a:lstStyle/>
        <a:p>
          <a:pPr>
            <a:defRPr sz="105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85808926858679E-2"/>
          <c:y val="9.5238095238095247E-2"/>
          <c:w val="0.68372277227722777"/>
          <c:h val="0.48276681323925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Діаграми!$B$244</c:f>
              <c:strCache>
                <c:ptCount val="1"/>
                <c:pt idx="0">
                  <c:v>Успішність %  (2019/2020)</c:v>
                </c:pt>
              </c:strCache>
            </c:strRef>
          </c:tx>
          <c:spPr>
            <a:solidFill>
              <a:srgbClr val="4BACC6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Діаграми!$A$245</c:f>
              <c:strCache>
                <c:ptCount val="1"/>
                <c:pt idx="0">
                  <c:v>різниця 0,3% ↘</c:v>
                </c:pt>
              </c:strCache>
            </c:strRef>
          </c:cat>
          <c:val>
            <c:numRef>
              <c:f>Діаграми!$B$245</c:f>
              <c:numCache>
                <c:formatCode>0.0</c:formatCode>
                <c:ptCount val="1"/>
                <c:pt idx="0">
                  <c:v>87.2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F-43D2-B170-CEC4344465A3}"/>
            </c:ext>
          </c:extLst>
        </c:ser>
        <c:ser>
          <c:idx val="1"/>
          <c:order val="1"/>
          <c:tx>
            <c:strRef>
              <c:f>Діаграми!$C$244</c:f>
              <c:strCache>
                <c:ptCount val="1"/>
                <c:pt idx="0">
                  <c:v>Успішність %  (2018/2019)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Діаграми!$A$245</c:f>
              <c:strCache>
                <c:ptCount val="1"/>
                <c:pt idx="0">
                  <c:v>різниця 0,3% ↘</c:v>
                </c:pt>
              </c:strCache>
            </c:strRef>
          </c:cat>
          <c:val>
            <c:numRef>
              <c:f>Діаграми!$C$245</c:f>
              <c:numCache>
                <c:formatCode>0.0</c:formatCode>
                <c:ptCount val="1"/>
                <c:pt idx="0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F-43D2-B170-CEC43444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5"/>
        <c:overlap val="-14"/>
        <c:axId val="93306240"/>
        <c:axId val="93308032"/>
      </c:barChart>
      <c:catAx>
        <c:axId val="9330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 i="1"/>
            </a:pPr>
            <a:endParaRPr lang="uk-UA"/>
          </a:p>
        </c:txPr>
        <c:crossAx val="93308032"/>
        <c:crosses val="autoZero"/>
        <c:auto val="1"/>
        <c:lblAlgn val="ctr"/>
        <c:lblOffset val="100"/>
        <c:noMultiLvlLbl val="0"/>
      </c:catAx>
      <c:valAx>
        <c:axId val="93308032"/>
        <c:scaling>
          <c:orientation val="minMax"/>
          <c:max val="100"/>
          <c:min val="0"/>
        </c:scaling>
        <c:delete val="1"/>
        <c:axPos val="l"/>
        <c:majorGridlines>
          <c:spPr>
            <a:ln>
              <a:gradFill>
                <a:gsLst>
                  <a:gs pos="0">
                    <a:schemeClr val="bg1"/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</a:ln>
          </c:spPr>
        </c:majorGridlines>
        <c:numFmt formatCode="0.0" sourceLinked="1"/>
        <c:majorTickMark val="out"/>
        <c:minorTickMark val="none"/>
        <c:tickLblPos val="none"/>
        <c:crossAx val="933062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48426246719160104"/>
          <c:y val="0.80196729254996968"/>
          <c:w val="0.4478238046331165"/>
          <c:h val="0.18587563093074905"/>
        </c:manualLayout>
      </c:layout>
      <c:overlay val="0"/>
      <c:txPr>
        <a:bodyPr/>
        <a:lstStyle/>
        <a:p>
          <a:pPr>
            <a:defRPr sz="105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65350093628726E-2"/>
          <c:y val="6.6360124795721412E-2"/>
          <c:w val="0.91915887816799169"/>
          <c:h val="0.53705912940127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Діаграми!$B$159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18"/>
              <c:spPr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936-4086-8BE4-9FCAB8CCC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Діаграми!$A$160:$A$178</c:f>
              <c:strCache>
                <c:ptCount val="19"/>
                <c:pt idx="0">
                  <c:v>Здоров’я та фізичного виховання</c:v>
                </c:pt>
                <c:pt idx="1">
                  <c:v>Суспільних наук</c:v>
                </c:pt>
                <c:pt idx="2">
                  <c:v>Українсько-угорський навчально-науковий інститут</c:v>
                </c:pt>
                <c:pt idx="3">
                  <c:v>Філія у м.Львів</c:v>
                </c:pt>
                <c:pt idx="4">
                  <c:v>Біологічний</c:v>
                </c:pt>
                <c:pt idx="5">
                  <c:v>Іноземної філології</c:v>
                </c:pt>
                <c:pt idx="6">
                  <c:v>Інформаційних технологій</c:v>
                </c:pt>
                <c:pt idx="7">
                  <c:v>Філологічний</c:v>
                </c:pt>
                <c:pt idx="8">
                  <c:v>Хімічний</c:v>
                </c:pt>
                <c:pt idx="9">
                  <c:v>Географічний</c:v>
                </c:pt>
                <c:pt idx="10">
                  <c:v>Математичний</c:v>
                </c:pt>
                <c:pt idx="11">
                  <c:v>Туризму та міжнародних комунікацій</c:v>
                </c:pt>
                <c:pt idx="12">
                  <c:v>Фізичний</c:v>
                </c:pt>
                <c:pt idx="13">
                  <c:v>Інженерно-технічний</c:v>
                </c:pt>
                <c:pt idx="14">
                  <c:v>Історії та міжнародних відносин</c:v>
                </c:pt>
                <c:pt idx="15">
                  <c:v>Юридичний </c:v>
                </c:pt>
                <c:pt idx="16">
                  <c:v>Економічний</c:v>
                </c:pt>
                <c:pt idx="17">
                  <c:v>Міжнародних економічних відносин</c:v>
                </c:pt>
                <c:pt idx="18">
                  <c:v>Всього по ун-ту</c:v>
                </c:pt>
              </c:strCache>
            </c:strRef>
          </c:cat>
          <c:val>
            <c:numRef>
              <c:f>Діаграми!$B$160:$B$178</c:f>
              <c:numCache>
                <c:formatCode>0.0</c:formatCode>
                <c:ptCount val="1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</c:v>
                </c:pt>
                <c:pt idx="5">
                  <c:v>96.2</c:v>
                </c:pt>
                <c:pt idx="6">
                  <c:v>95.3</c:v>
                </c:pt>
                <c:pt idx="7">
                  <c:v>92.9</c:v>
                </c:pt>
                <c:pt idx="8">
                  <c:v>91.7</c:v>
                </c:pt>
                <c:pt idx="9">
                  <c:v>87.5</c:v>
                </c:pt>
                <c:pt idx="10">
                  <c:v>86.7</c:v>
                </c:pt>
                <c:pt idx="11">
                  <c:v>85.7</c:v>
                </c:pt>
                <c:pt idx="12">
                  <c:v>82.9</c:v>
                </c:pt>
                <c:pt idx="13">
                  <c:v>80</c:v>
                </c:pt>
                <c:pt idx="14">
                  <c:v>78.400000000000006</c:v>
                </c:pt>
                <c:pt idx="15">
                  <c:v>76.599999999999994</c:v>
                </c:pt>
                <c:pt idx="16">
                  <c:v>66</c:v>
                </c:pt>
                <c:pt idx="17">
                  <c:v>61.7</c:v>
                </c:pt>
                <c:pt idx="18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A-48A5-BECD-868663FBA53D}"/>
            </c:ext>
          </c:extLst>
        </c:ser>
        <c:ser>
          <c:idx val="1"/>
          <c:order val="1"/>
          <c:tx>
            <c:strRef>
              <c:f>Діаграми!$C$159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18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36-4086-8BE4-9FCAB8CCC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Діаграми!$A$160:$A$178</c:f>
              <c:strCache>
                <c:ptCount val="19"/>
                <c:pt idx="0">
                  <c:v>Здоров’я та фізичного виховання</c:v>
                </c:pt>
                <c:pt idx="1">
                  <c:v>Суспільних наук</c:v>
                </c:pt>
                <c:pt idx="2">
                  <c:v>Українсько-угорський навчально-науковий інститут</c:v>
                </c:pt>
                <c:pt idx="3">
                  <c:v>Філія у м.Львів</c:v>
                </c:pt>
                <c:pt idx="4">
                  <c:v>Біологічний</c:v>
                </c:pt>
                <c:pt idx="5">
                  <c:v>Іноземної філології</c:v>
                </c:pt>
                <c:pt idx="6">
                  <c:v>Інформаційних технологій</c:v>
                </c:pt>
                <c:pt idx="7">
                  <c:v>Філологічний</c:v>
                </c:pt>
                <c:pt idx="8">
                  <c:v>Хімічний</c:v>
                </c:pt>
                <c:pt idx="9">
                  <c:v>Географічний</c:v>
                </c:pt>
                <c:pt idx="10">
                  <c:v>Математичний</c:v>
                </c:pt>
                <c:pt idx="11">
                  <c:v>Туризму та міжнародних комунікацій</c:v>
                </c:pt>
                <c:pt idx="12">
                  <c:v>Фізичний</c:v>
                </c:pt>
                <c:pt idx="13">
                  <c:v>Інженерно-технічний</c:v>
                </c:pt>
                <c:pt idx="14">
                  <c:v>Історії та міжнародних відносин</c:v>
                </c:pt>
                <c:pt idx="15">
                  <c:v>Юридичний </c:v>
                </c:pt>
                <c:pt idx="16">
                  <c:v>Економічний</c:v>
                </c:pt>
                <c:pt idx="17">
                  <c:v>Міжнародних економічних відносин</c:v>
                </c:pt>
                <c:pt idx="18">
                  <c:v>Всього по ун-ту</c:v>
                </c:pt>
              </c:strCache>
            </c:strRef>
          </c:cat>
          <c:val>
            <c:numRef>
              <c:f>Діаграми!$C$160:$C$178</c:f>
              <c:numCache>
                <c:formatCode>0.0</c:formatCode>
                <c:ptCount val="19"/>
                <c:pt idx="0">
                  <c:v>44.7</c:v>
                </c:pt>
                <c:pt idx="1">
                  <c:v>54.1</c:v>
                </c:pt>
                <c:pt idx="2">
                  <c:v>62.5</c:v>
                </c:pt>
                <c:pt idx="3">
                  <c:v>88.9</c:v>
                </c:pt>
                <c:pt idx="4">
                  <c:v>72.5</c:v>
                </c:pt>
                <c:pt idx="5">
                  <c:v>73.099999999999994</c:v>
                </c:pt>
                <c:pt idx="6">
                  <c:v>25.6</c:v>
                </c:pt>
                <c:pt idx="7">
                  <c:v>59.5</c:v>
                </c:pt>
                <c:pt idx="8">
                  <c:v>58.3</c:v>
                </c:pt>
                <c:pt idx="9">
                  <c:v>50</c:v>
                </c:pt>
                <c:pt idx="10">
                  <c:v>31.1</c:v>
                </c:pt>
                <c:pt idx="11">
                  <c:v>47.6</c:v>
                </c:pt>
                <c:pt idx="12">
                  <c:v>51.4</c:v>
                </c:pt>
                <c:pt idx="13">
                  <c:v>18.2</c:v>
                </c:pt>
                <c:pt idx="14">
                  <c:v>35.299999999999997</c:v>
                </c:pt>
                <c:pt idx="15">
                  <c:v>37.700000000000003</c:v>
                </c:pt>
                <c:pt idx="16">
                  <c:v>61.7</c:v>
                </c:pt>
                <c:pt idx="17">
                  <c:v>42.6</c:v>
                </c:pt>
                <c:pt idx="18">
                  <c:v>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1A-48A5-BECD-868663FBA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69"/>
        <c:axId val="93686784"/>
        <c:axId val="93696768"/>
      </c:barChart>
      <c:catAx>
        <c:axId val="9368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 i="1"/>
            </a:pPr>
            <a:endParaRPr lang="uk-UA"/>
          </a:p>
        </c:txPr>
        <c:crossAx val="93696768"/>
        <c:crosses val="autoZero"/>
        <c:auto val="1"/>
        <c:lblAlgn val="ctr"/>
        <c:lblOffset val="100"/>
        <c:noMultiLvlLbl val="0"/>
      </c:catAx>
      <c:valAx>
        <c:axId val="93696768"/>
        <c:scaling>
          <c:orientation val="minMax"/>
          <c:max val="10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686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25281166279165"/>
          <c:y val="0.84250656167978999"/>
          <c:w val="0.12349502944256341"/>
          <c:h val="0.13259693953350171"/>
        </c:manualLayout>
      </c:layout>
      <c:overlay val="0"/>
      <c:txPr>
        <a:bodyPr/>
        <a:lstStyle/>
        <a:p>
          <a:pPr>
            <a:defRPr sz="12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19049</xdr:rowOff>
    </xdr:from>
    <xdr:to>
      <xdr:col>18</xdr:col>
      <xdr:colOff>104775</xdr:colOff>
      <xdr:row>48</xdr:row>
      <xdr:rowOff>38100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609599</xdr:colOff>
      <xdr:row>56</xdr:row>
      <xdr:rowOff>19051</xdr:rowOff>
    </xdr:from>
    <xdr:to>
      <xdr:col>17</xdr:col>
      <xdr:colOff>1276350</xdr:colOff>
      <xdr:row>75</xdr:row>
      <xdr:rowOff>57151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19049</xdr:colOff>
      <xdr:row>83</xdr:row>
      <xdr:rowOff>38101</xdr:rowOff>
    </xdr:from>
    <xdr:to>
      <xdr:col>18</xdr:col>
      <xdr:colOff>28575</xdr:colOff>
      <xdr:row>105</xdr:row>
      <xdr:rowOff>161926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109</xdr:row>
      <xdr:rowOff>180975</xdr:rowOff>
    </xdr:from>
    <xdr:to>
      <xdr:col>18</xdr:col>
      <xdr:colOff>304800</xdr:colOff>
      <xdr:row>131</xdr:row>
      <xdr:rowOff>123824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136</xdr:row>
      <xdr:rowOff>152400</xdr:rowOff>
    </xdr:from>
    <xdr:to>
      <xdr:col>18</xdr:col>
      <xdr:colOff>38100</xdr:colOff>
      <xdr:row>155</xdr:row>
      <xdr:rowOff>114300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590549</xdr:colOff>
      <xdr:row>212</xdr:row>
      <xdr:rowOff>38100</xdr:rowOff>
    </xdr:from>
    <xdr:to>
      <xdr:col>17</xdr:col>
      <xdr:colOff>1285874</xdr:colOff>
      <xdr:row>233</xdr:row>
      <xdr:rowOff>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85726</xdr:colOff>
      <xdr:row>256</xdr:row>
      <xdr:rowOff>9526</xdr:rowOff>
    </xdr:from>
    <xdr:to>
      <xdr:col>15</xdr:col>
      <xdr:colOff>38100</xdr:colOff>
      <xdr:row>268</xdr:row>
      <xdr:rowOff>180975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47626</xdr:colOff>
      <xdr:row>238</xdr:row>
      <xdr:rowOff>19050</xdr:rowOff>
    </xdr:from>
    <xdr:to>
      <xdr:col>11</xdr:col>
      <xdr:colOff>161926</xdr:colOff>
      <xdr:row>250</xdr:row>
      <xdr:rowOff>19050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581024</xdr:colOff>
      <xdr:row>159</xdr:row>
      <xdr:rowOff>114300</xdr:rowOff>
    </xdr:from>
    <xdr:to>
      <xdr:col>18</xdr:col>
      <xdr:colOff>66675</xdr:colOff>
      <xdr:row>178</xdr:row>
      <xdr:rowOff>66675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95250</xdr:colOff>
      <xdr:row>273</xdr:row>
      <xdr:rowOff>176212</xdr:rowOff>
    </xdr:from>
    <xdr:to>
      <xdr:col>14</xdr:col>
      <xdr:colOff>552450</xdr:colOff>
      <xdr:row>293</xdr:row>
      <xdr:rowOff>19050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200025</xdr:colOff>
      <xdr:row>300</xdr:row>
      <xdr:rowOff>157162</xdr:rowOff>
    </xdr:from>
    <xdr:to>
      <xdr:col>15</xdr:col>
      <xdr:colOff>57150</xdr:colOff>
      <xdr:row>319</xdr:row>
      <xdr:rowOff>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542924</xdr:colOff>
      <xdr:row>325</xdr:row>
      <xdr:rowOff>9525</xdr:rowOff>
    </xdr:from>
    <xdr:to>
      <xdr:col>19</xdr:col>
      <xdr:colOff>323849</xdr:colOff>
      <xdr:row>345</xdr:row>
      <xdr:rowOff>47625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571500</xdr:colOff>
      <xdr:row>348</xdr:row>
      <xdr:rowOff>19050</xdr:rowOff>
    </xdr:from>
    <xdr:to>
      <xdr:col>20</xdr:col>
      <xdr:colOff>523875</xdr:colOff>
      <xdr:row>368</xdr:row>
      <xdr:rowOff>142874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47625</xdr:colOff>
      <xdr:row>183</xdr:row>
      <xdr:rowOff>95250</xdr:rowOff>
    </xdr:from>
    <xdr:to>
      <xdr:col>17</xdr:col>
      <xdr:colOff>1152525</xdr:colOff>
      <xdr:row>205</xdr:row>
      <xdr:rowOff>57150</xdr:rowOff>
    </xdr:to>
    <xdr:graphicFrame macro="">
      <xdr:nvGraphicFramePr>
        <xdr:cNvPr id="15" name="Діагра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342899</xdr:colOff>
      <xdr:row>2</xdr:row>
      <xdr:rowOff>0</xdr:rowOff>
    </xdr:from>
    <xdr:to>
      <xdr:col>18</xdr:col>
      <xdr:colOff>276224</xdr:colOff>
      <xdr:row>19</xdr:row>
      <xdr:rowOff>219075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47625</xdr:rowOff>
    </xdr:from>
    <xdr:to>
      <xdr:col>17</xdr:col>
      <xdr:colOff>257175</xdr:colOff>
      <xdr:row>11</xdr:row>
      <xdr:rowOff>276225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563CAD6B-AE04-4BE9-BCEF-700CC5F6D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0"/>
  <sheetViews>
    <sheetView tabSelected="1" zoomScale="120" zoomScaleNormal="120" workbookViewId="0">
      <selection activeCell="A226" sqref="A226:S245"/>
    </sheetView>
  </sheetViews>
  <sheetFormatPr defaultRowHeight="11.25" x14ac:dyDescent="0.2"/>
  <cols>
    <col min="1" max="1" width="25.42578125" style="19" customWidth="1"/>
    <col min="2" max="2" width="7.7109375" style="19" customWidth="1"/>
    <col min="3" max="3" width="6.85546875" style="19" customWidth="1"/>
    <col min="4" max="4" width="7.85546875" style="19" customWidth="1"/>
    <col min="5" max="5" width="7.28515625" style="19" customWidth="1"/>
    <col min="6" max="6" width="5.28515625" style="19" customWidth="1"/>
    <col min="7" max="7" width="5.140625" style="19" customWidth="1"/>
    <col min="8" max="8" width="7.140625" style="19" customWidth="1"/>
    <col min="9" max="12" width="5.7109375" style="19" customWidth="1"/>
    <col min="13" max="13" width="6.140625" style="19" customWidth="1"/>
    <col min="14" max="14" width="5.140625" style="19" customWidth="1"/>
    <col min="15" max="15" width="5" style="19" customWidth="1"/>
    <col min="16" max="16" width="4.7109375" style="19" customWidth="1"/>
    <col min="17" max="17" width="7" style="19" customWidth="1"/>
    <col min="18" max="18" width="6.28515625" style="19" customWidth="1"/>
    <col min="19" max="19" width="7.85546875" style="19" customWidth="1"/>
    <col min="20" max="16384" width="9.140625" style="19"/>
  </cols>
  <sheetData>
    <row r="1" spans="1:19" ht="12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19" ht="12" customHeight="1" x14ac:dyDescent="0.2">
      <c r="A2" s="105" t="s">
        <v>66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x14ac:dyDescent="0.2">
      <c r="A3" s="104" t="s">
        <v>127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x14ac:dyDescent="0.2">
      <c r="A4" s="102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x14ac:dyDescent="0.2">
      <c r="A5" s="1"/>
      <c r="B5" s="102" t="s">
        <v>40</v>
      </c>
      <c r="C5" s="102"/>
      <c r="D5" s="102"/>
      <c r="F5" s="113" t="s">
        <v>2</v>
      </c>
      <c r="G5" s="113"/>
      <c r="H5" s="113"/>
      <c r="I5" s="113"/>
      <c r="J5" s="113"/>
      <c r="K5" s="60"/>
      <c r="L5" s="60"/>
      <c r="M5" s="60"/>
      <c r="N5" s="105" t="s">
        <v>72</v>
      </c>
      <c r="O5" s="102"/>
      <c r="P5" s="102"/>
      <c r="Q5" s="102"/>
      <c r="R5" s="102"/>
      <c r="S5" s="1"/>
    </row>
    <row r="6" spans="1:19" x14ac:dyDescent="0.2">
      <c r="A6" s="99" t="s">
        <v>3</v>
      </c>
      <c r="B6" s="99" t="s">
        <v>4</v>
      </c>
      <c r="C6" s="99" t="s">
        <v>73</v>
      </c>
      <c r="D6" s="99" t="s">
        <v>5</v>
      </c>
      <c r="E6" s="99" t="s">
        <v>6</v>
      </c>
      <c r="F6" s="106" t="s">
        <v>7</v>
      </c>
      <c r="G6" s="107" t="s">
        <v>77</v>
      </c>
      <c r="H6" s="99" t="s">
        <v>8</v>
      </c>
      <c r="I6" s="99"/>
      <c r="J6" s="99"/>
      <c r="K6" s="99"/>
      <c r="L6" s="99"/>
      <c r="M6" s="109" t="s">
        <v>9</v>
      </c>
      <c r="N6" s="110"/>
      <c r="O6" s="110"/>
      <c r="P6" s="111"/>
      <c r="Q6" s="99" t="s">
        <v>10</v>
      </c>
      <c r="R6" s="99" t="s">
        <v>11</v>
      </c>
      <c r="S6" s="101" t="s">
        <v>12</v>
      </c>
    </row>
    <row r="7" spans="1:19" ht="78" x14ac:dyDescent="0.2">
      <c r="A7" s="99"/>
      <c r="B7" s="100"/>
      <c r="C7" s="99"/>
      <c r="D7" s="99"/>
      <c r="E7" s="99"/>
      <c r="F7" s="106"/>
      <c r="G7" s="108"/>
      <c r="H7" s="57" t="s">
        <v>82</v>
      </c>
      <c r="I7" s="57" t="s">
        <v>80</v>
      </c>
      <c r="J7" s="57" t="s">
        <v>13</v>
      </c>
      <c r="K7" s="57" t="s">
        <v>81</v>
      </c>
      <c r="L7" s="57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112"/>
      <c r="R7" s="100"/>
      <c r="S7" s="101"/>
    </row>
    <row r="8" spans="1:19" x14ac:dyDescent="0.2">
      <c r="A8" s="3">
        <v>1</v>
      </c>
      <c r="B8" s="4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  <c r="N8" s="3">
        <v>14</v>
      </c>
      <c r="O8" s="3">
        <v>15</v>
      </c>
      <c r="P8" s="3">
        <v>16</v>
      </c>
      <c r="Q8" s="3">
        <v>17</v>
      </c>
      <c r="R8" s="4">
        <v>18</v>
      </c>
      <c r="S8" s="5">
        <v>19</v>
      </c>
    </row>
    <row r="9" spans="1:19" ht="12" x14ac:dyDescent="0.2">
      <c r="A9" s="50" t="s">
        <v>19</v>
      </c>
      <c r="B9" s="6">
        <f>C9+D9</f>
        <v>310</v>
      </c>
      <c r="C9" s="8">
        <v>1</v>
      </c>
      <c r="D9" s="6">
        <f>E9+F9</f>
        <v>309</v>
      </c>
      <c r="E9" s="6">
        <f>G9+H9+M9</f>
        <v>309</v>
      </c>
      <c r="F9" s="8"/>
      <c r="G9" s="8"/>
      <c r="H9" s="6">
        <f>I9+J9+K9+L9</f>
        <v>301</v>
      </c>
      <c r="I9" s="8">
        <v>87</v>
      </c>
      <c r="J9" s="8">
        <v>61</v>
      </c>
      <c r="K9" s="8">
        <v>108</v>
      </c>
      <c r="L9" s="8">
        <v>45</v>
      </c>
      <c r="M9" s="6">
        <f>SUM(N9:P9)</f>
        <v>8</v>
      </c>
      <c r="N9" s="8"/>
      <c r="O9" s="8">
        <v>1</v>
      </c>
      <c r="P9" s="8">
        <v>7</v>
      </c>
      <c r="Q9" s="9">
        <f>(H9/D9)*100</f>
        <v>97.411003236245946</v>
      </c>
      <c r="R9" s="9">
        <f>((J9+I9)/D9)*100</f>
        <v>47.896440129449836</v>
      </c>
      <c r="S9" s="10"/>
    </row>
    <row r="10" spans="1:19" ht="12" x14ac:dyDescent="0.2">
      <c r="A10" s="50" t="s">
        <v>20</v>
      </c>
      <c r="B10" s="6">
        <f>C10+D10</f>
        <v>231</v>
      </c>
      <c r="C10" s="8"/>
      <c r="D10" s="6">
        <f>E10+F10</f>
        <v>231</v>
      </c>
      <c r="E10" s="6">
        <f>G10+H10+M10</f>
        <v>231</v>
      </c>
      <c r="F10" s="8"/>
      <c r="G10" s="8">
        <v>6</v>
      </c>
      <c r="H10" s="6">
        <f t="shared" ref="H10:H29" si="0">SUM(I10:L10)</f>
        <v>202</v>
      </c>
      <c r="I10" s="8">
        <v>20</v>
      </c>
      <c r="J10" s="8">
        <v>60</v>
      </c>
      <c r="K10" s="8">
        <v>122</v>
      </c>
      <c r="L10" s="8"/>
      <c r="M10" s="6">
        <f t="shared" ref="M10:M29" si="1">SUM(N10:P10)</f>
        <v>23</v>
      </c>
      <c r="N10" s="8">
        <v>19</v>
      </c>
      <c r="O10" s="8"/>
      <c r="P10" s="8">
        <v>4</v>
      </c>
      <c r="Q10" s="9">
        <f>(H10/D10)*100</f>
        <v>87.44588744588745</v>
      </c>
      <c r="R10" s="9">
        <f>((J10+I10)/D10)*100</f>
        <v>34.632034632034632</v>
      </c>
      <c r="S10" s="38"/>
    </row>
    <row r="11" spans="1:19" ht="12" x14ac:dyDescent="0.2">
      <c r="A11" s="50" t="s">
        <v>39</v>
      </c>
      <c r="B11" s="6">
        <f t="shared" ref="B11:B29" si="2">C11+D11</f>
        <v>379</v>
      </c>
      <c r="C11" s="8">
        <v>1</v>
      </c>
      <c r="D11" s="6">
        <f>E11+F11</f>
        <v>378</v>
      </c>
      <c r="E11" s="6">
        <f>G11+H11+M11</f>
        <v>378</v>
      </c>
      <c r="F11" s="8"/>
      <c r="G11" s="8"/>
      <c r="H11" s="6">
        <f>SUM(I11:L11)</f>
        <v>253</v>
      </c>
      <c r="I11" s="8">
        <v>76</v>
      </c>
      <c r="J11" s="8">
        <v>91</v>
      </c>
      <c r="K11" s="8">
        <v>81</v>
      </c>
      <c r="L11" s="8">
        <v>5</v>
      </c>
      <c r="M11" s="6">
        <f t="shared" si="1"/>
        <v>125</v>
      </c>
      <c r="N11" s="8">
        <v>51</v>
      </c>
      <c r="O11" s="8">
        <v>19</v>
      </c>
      <c r="P11" s="8">
        <v>55</v>
      </c>
      <c r="Q11" s="9">
        <f>(H11/D11)*100</f>
        <v>66.931216931216937</v>
      </c>
      <c r="R11" s="9">
        <f>((J11+I11)/D11)*100</f>
        <v>44.179894179894177</v>
      </c>
      <c r="S11" s="10"/>
    </row>
    <row r="12" spans="1:19" ht="12.75" customHeight="1" x14ac:dyDescent="0.2">
      <c r="A12" s="50" t="s">
        <v>65</v>
      </c>
      <c r="B12" s="6">
        <f t="shared" si="2"/>
        <v>450</v>
      </c>
      <c r="C12" s="8"/>
      <c r="D12" s="6">
        <f t="shared" ref="D12:D28" si="3">E12+F12</f>
        <v>450</v>
      </c>
      <c r="E12" s="6">
        <f t="shared" ref="E12:E28" si="4">G12+H12+M12</f>
        <v>441</v>
      </c>
      <c r="F12" s="8">
        <v>9</v>
      </c>
      <c r="G12" s="8"/>
      <c r="H12" s="6">
        <f t="shared" si="0"/>
        <v>438</v>
      </c>
      <c r="I12" s="8">
        <v>55</v>
      </c>
      <c r="J12" s="8">
        <v>96</v>
      </c>
      <c r="K12" s="8">
        <v>197</v>
      </c>
      <c r="L12" s="8">
        <v>90</v>
      </c>
      <c r="M12" s="6">
        <f t="shared" si="1"/>
        <v>3</v>
      </c>
      <c r="N12" s="8"/>
      <c r="O12" s="8">
        <v>1</v>
      </c>
      <c r="P12" s="8">
        <v>2</v>
      </c>
      <c r="Q12" s="9">
        <f t="shared" ref="Q12:Q30" si="5">(H12/D12)*100</f>
        <v>97.333333333333343</v>
      </c>
      <c r="R12" s="9">
        <f>((J12+I12)/D12)*100</f>
        <v>33.555555555555557</v>
      </c>
      <c r="S12" s="10"/>
    </row>
    <row r="13" spans="1:19" ht="12" x14ac:dyDescent="0.2">
      <c r="A13" s="50" t="s">
        <v>21</v>
      </c>
      <c r="B13" s="6">
        <f t="shared" si="2"/>
        <v>401</v>
      </c>
      <c r="C13" s="8"/>
      <c r="D13" s="6">
        <f t="shared" si="3"/>
        <v>401</v>
      </c>
      <c r="E13" s="6">
        <f t="shared" si="4"/>
        <v>401</v>
      </c>
      <c r="F13" s="8"/>
      <c r="G13" s="8"/>
      <c r="H13" s="6">
        <f t="shared" si="0"/>
        <v>295</v>
      </c>
      <c r="I13" s="8">
        <v>28</v>
      </c>
      <c r="J13" s="8">
        <v>88</v>
      </c>
      <c r="K13" s="8">
        <v>175</v>
      </c>
      <c r="L13" s="8">
        <v>4</v>
      </c>
      <c r="M13" s="6">
        <f t="shared" si="1"/>
        <v>106</v>
      </c>
      <c r="N13" s="8">
        <v>43</v>
      </c>
      <c r="O13" s="8">
        <v>9</v>
      </c>
      <c r="P13" s="8">
        <v>54</v>
      </c>
      <c r="Q13" s="9">
        <f>(H13/D13)*100</f>
        <v>73.566084788029926</v>
      </c>
      <c r="R13" s="9">
        <f t="shared" ref="R13:R30" si="6">((J13+I13)/D13)*100</f>
        <v>28.927680798004989</v>
      </c>
      <c r="S13" s="10"/>
    </row>
    <row r="14" spans="1:19" ht="12" x14ac:dyDescent="0.2">
      <c r="A14" s="50" t="s">
        <v>38</v>
      </c>
      <c r="B14" s="6">
        <f t="shared" si="2"/>
        <v>350</v>
      </c>
      <c r="C14" s="8">
        <v>1</v>
      </c>
      <c r="D14" s="6">
        <f t="shared" si="3"/>
        <v>349</v>
      </c>
      <c r="E14" s="6">
        <f t="shared" si="4"/>
        <v>349</v>
      </c>
      <c r="F14" s="8"/>
      <c r="G14" s="8"/>
      <c r="H14" s="6">
        <f t="shared" si="0"/>
        <v>322</v>
      </c>
      <c r="I14" s="8">
        <v>49</v>
      </c>
      <c r="J14" s="8">
        <v>104</v>
      </c>
      <c r="K14" s="8">
        <v>149</v>
      </c>
      <c r="L14" s="8">
        <v>20</v>
      </c>
      <c r="M14" s="6">
        <f t="shared" si="1"/>
        <v>27</v>
      </c>
      <c r="N14" s="8">
        <v>20</v>
      </c>
      <c r="O14" s="8">
        <v>5</v>
      </c>
      <c r="P14" s="8">
        <v>2</v>
      </c>
      <c r="Q14" s="9">
        <f t="shared" si="5"/>
        <v>92.263610315186256</v>
      </c>
      <c r="R14" s="9">
        <f t="shared" si="6"/>
        <v>43.839541547277939</v>
      </c>
      <c r="S14" s="10"/>
    </row>
    <row r="15" spans="1:19" ht="12" x14ac:dyDescent="0.2">
      <c r="A15" s="50" t="s">
        <v>22</v>
      </c>
      <c r="B15" s="6">
        <f t="shared" si="2"/>
        <v>378</v>
      </c>
      <c r="C15" s="8">
        <v>2</v>
      </c>
      <c r="D15" s="6">
        <f t="shared" si="3"/>
        <v>376</v>
      </c>
      <c r="E15" s="6">
        <f t="shared" si="4"/>
        <v>376</v>
      </c>
      <c r="F15" s="8"/>
      <c r="G15" s="8"/>
      <c r="H15" s="6">
        <f t="shared" si="0"/>
        <v>366</v>
      </c>
      <c r="I15" s="8">
        <v>19</v>
      </c>
      <c r="J15" s="8">
        <v>78</v>
      </c>
      <c r="K15" s="8">
        <v>158</v>
      </c>
      <c r="L15" s="8">
        <v>111</v>
      </c>
      <c r="M15" s="6">
        <f t="shared" si="1"/>
        <v>10</v>
      </c>
      <c r="N15" s="8">
        <v>4</v>
      </c>
      <c r="O15" s="8">
        <v>6</v>
      </c>
      <c r="P15" s="8"/>
      <c r="Q15" s="9">
        <f t="shared" si="5"/>
        <v>97.340425531914903</v>
      </c>
      <c r="R15" s="9">
        <f t="shared" si="6"/>
        <v>25.797872340425531</v>
      </c>
      <c r="S15" s="10"/>
    </row>
    <row r="16" spans="1:19" ht="13.5" customHeight="1" x14ac:dyDescent="0.2">
      <c r="A16" s="50" t="s">
        <v>67</v>
      </c>
      <c r="B16" s="6">
        <f t="shared" si="2"/>
        <v>427</v>
      </c>
      <c r="C16" s="8">
        <v>1</v>
      </c>
      <c r="D16" s="6">
        <f t="shared" si="3"/>
        <v>426</v>
      </c>
      <c r="E16" s="6">
        <f t="shared" si="4"/>
        <v>425</v>
      </c>
      <c r="F16" s="8">
        <v>1</v>
      </c>
      <c r="G16" s="8"/>
      <c r="H16" s="6">
        <f t="shared" si="0"/>
        <v>376</v>
      </c>
      <c r="I16" s="8">
        <v>67</v>
      </c>
      <c r="J16" s="8">
        <v>91</v>
      </c>
      <c r="K16" s="8">
        <v>178</v>
      </c>
      <c r="L16" s="8">
        <v>40</v>
      </c>
      <c r="M16" s="6">
        <f t="shared" si="1"/>
        <v>49</v>
      </c>
      <c r="N16" s="8">
        <v>31</v>
      </c>
      <c r="O16" s="8">
        <v>7</v>
      </c>
      <c r="P16" s="8">
        <v>11</v>
      </c>
      <c r="Q16" s="9">
        <f>(H16/D16)*100</f>
        <v>88.262910798122064</v>
      </c>
      <c r="R16" s="9">
        <f>((J16+I16)/D16)*100</f>
        <v>37.089201877934272</v>
      </c>
      <c r="S16" s="10"/>
    </row>
    <row r="17" spans="1:19" ht="12" x14ac:dyDescent="0.2">
      <c r="A17" s="50" t="s">
        <v>23</v>
      </c>
      <c r="B17" s="6">
        <f t="shared" si="2"/>
        <v>198</v>
      </c>
      <c r="C17" s="8">
        <v>1</v>
      </c>
      <c r="D17" s="6">
        <f t="shared" si="3"/>
        <v>197</v>
      </c>
      <c r="E17" s="6">
        <f t="shared" si="4"/>
        <v>196</v>
      </c>
      <c r="F17" s="8">
        <v>1</v>
      </c>
      <c r="G17" s="8">
        <v>7</v>
      </c>
      <c r="H17" s="6">
        <f t="shared" si="0"/>
        <v>187</v>
      </c>
      <c r="I17" s="8">
        <v>32</v>
      </c>
      <c r="J17" s="8">
        <v>30</v>
      </c>
      <c r="K17" s="8">
        <v>60</v>
      </c>
      <c r="L17" s="8">
        <v>65</v>
      </c>
      <c r="M17" s="6">
        <f t="shared" si="1"/>
        <v>2</v>
      </c>
      <c r="N17" s="8"/>
      <c r="O17" s="8"/>
      <c r="P17" s="8">
        <v>2</v>
      </c>
      <c r="Q17" s="9">
        <f t="shared" si="5"/>
        <v>94.923857868020306</v>
      </c>
      <c r="R17" s="9">
        <f t="shared" si="6"/>
        <v>31.472081218274113</v>
      </c>
      <c r="S17" s="10"/>
    </row>
    <row r="18" spans="1:19" ht="12" x14ac:dyDescent="0.2">
      <c r="A18" s="50" t="s">
        <v>24</v>
      </c>
      <c r="B18" s="6">
        <f t="shared" si="2"/>
        <v>1196</v>
      </c>
      <c r="C18" s="8"/>
      <c r="D18" s="6">
        <f t="shared" si="3"/>
        <v>1196</v>
      </c>
      <c r="E18" s="6">
        <f t="shared" si="4"/>
        <v>1148</v>
      </c>
      <c r="F18" s="8">
        <v>48</v>
      </c>
      <c r="G18" s="8"/>
      <c r="H18" s="6">
        <f t="shared" si="0"/>
        <v>1134</v>
      </c>
      <c r="I18" s="8">
        <v>145</v>
      </c>
      <c r="J18" s="8">
        <v>354</v>
      </c>
      <c r="K18" s="8">
        <v>586</v>
      </c>
      <c r="L18" s="8">
        <v>49</v>
      </c>
      <c r="M18" s="6">
        <f t="shared" si="1"/>
        <v>14</v>
      </c>
      <c r="N18" s="8">
        <v>13</v>
      </c>
      <c r="O18" s="8">
        <v>1</v>
      </c>
      <c r="P18" s="8"/>
      <c r="Q18" s="9">
        <f t="shared" si="5"/>
        <v>94.81605351170569</v>
      </c>
      <c r="R18" s="9">
        <f t="shared" si="6"/>
        <v>41.722408026755851</v>
      </c>
      <c r="S18" s="10"/>
    </row>
    <row r="19" spans="1:19" s="64" customFormat="1" ht="12" x14ac:dyDescent="0.2">
      <c r="A19" s="50" t="s">
        <v>64</v>
      </c>
      <c r="B19" s="6">
        <f t="shared" si="2"/>
        <v>931</v>
      </c>
      <c r="C19" s="8"/>
      <c r="D19" s="6">
        <f t="shared" si="3"/>
        <v>931</v>
      </c>
      <c r="E19" s="6">
        <f t="shared" si="4"/>
        <v>931</v>
      </c>
      <c r="F19" s="8"/>
      <c r="G19" s="8">
        <v>150</v>
      </c>
      <c r="H19" s="6">
        <f t="shared" si="0"/>
        <v>742</v>
      </c>
      <c r="I19" s="8">
        <v>17</v>
      </c>
      <c r="J19" s="8">
        <v>219</v>
      </c>
      <c r="K19" s="8">
        <v>290</v>
      </c>
      <c r="L19" s="8">
        <v>216</v>
      </c>
      <c r="M19" s="6">
        <f t="shared" si="1"/>
        <v>39</v>
      </c>
      <c r="N19" s="8">
        <v>23</v>
      </c>
      <c r="O19" s="8">
        <v>16</v>
      </c>
      <c r="P19" s="8"/>
      <c r="Q19" s="9">
        <f t="shared" si="5"/>
        <v>79.699248120300751</v>
      </c>
      <c r="R19" s="9">
        <f t="shared" si="6"/>
        <v>25.349087003222344</v>
      </c>
      <c r="S19" s="10"/>
    </row>
    <row r="20" spans="1:19" ht="24.75" customHeight="1" x14ac:dyDescent="0.2">
      <c r="A20" s="50" t="s">
        <v>68</v>
      </c>
      <c r="B20" s="6">
        <f t="shared" si="2"/>
        <v>335</v>
      </c>
      <c r="C20" s="8"/>
      <c r="D20" s="6">
        <f t="shared" ref="D20" si="7">E20+F20</f>
        <v>335</v>
      </c>
      <c r="E20" s="6">
        <f t="shared" ref="E20" si="8">G20+H20+M20</f>
        <v>335</v>
      </c>
      <c r="F20" s="8"/>
      <c r="G20" s="8"/>
      <c r="H20" s="6">
        <f t="shared" si="0"/>
        <v>250</v>
      </c>
      <c r="I20" s="8">
        <v>37</v>
      </c>
      <c r="J20" s="8">
        <v>82</v>
      </c>
      <c r="K20" s="8">
        <v>119</v>
      </c>
      <c r="L20" s="8">
        <v>12</v>
      </c>
      <c r="M20" s="6">
        <f t="shared" si="1"/>
        <v>85</v>
      </c>
      <c r="N20" s="8">
        <v>33</v>
      </c>
      <c r="O20" s="8">
        <v>27</v>
      </c>
      <c r="P20" s="8">
        <v>25</v>
      </c>
      <c r="Q20" s="9">
        <f t="shared" ref="Q20" si="9">(H20/D20)*100</f>
        <v>74.626865671641795</v>
      </c>
      <c r="R20" s="9">
        <f t="shared" ref="R20" si="10">((J20+I20)/D20)*100</f>
        <v>35.522388059701491</v>
      </c>
      <c r="S20" s="39"/>
    </row>
    <row r="21" spans="1:19" ht="12" x14ac:dyDescent="0.2">
      <c r="A21" s="50" t="s">
        <v>25</v>
      </c>
      <c r="B21" s="6">
        <f t="shared" si="2"/>
        <v>365</v>
      </c>
      <c r="C21" s="8"/>
      <c r="D21" s="6">
        <f t="shared" si="3"/>
        <v>365</v>
      </c>
      <c r="E21" s="6">
        <f t="shared" si="4"/>
        <v>365</v>
      </c>
      <c r="F21" s="8"/>
      <c r="G21" s="8"/>
      <c r="H21" s="6">
        <f t="shared" si="0"/>
        <v>322</v>
      </c>
      <c r="I21" s="8">
        <v>29</v>
      </c>
      <c r="J21" s="8">
        <v>60</v>
      </c>
      <c r="K21" s="8">
        <v>227</v>
      </c>
      <c r="L21" s="8">
        <v>6</v>
      </c>
      <c r="M21" s="6">
        <f t="shared" si="1"/>
        <v>43</v>
      </c>
      <c r="N21" s="8">
        <v>25</v>
      </c>
      <c r="O21" s="8">
        <v>9</v>
      </c>
      <c r="P21" s="8">
        <v>9</v>
      </c>
      <c r="Q21" s="9">
        <f t="shared" si="5"/>
        <v>88.219178082191789</v>
      </c>
      <c r="R21" s="9">
        <f t="shared" si="6"/>
        <v>24.383561643835616</v>
      </c>
      <c r="S21" s="10"/>
    </row>
    <row r="22" spans="1:19" ht="12" x14ac:dyDescent="0.2">
      <c r="A22" s="50" t="s">
        <v>26</v>
      </c>
      <c r="B22" s="6">
        <f t="shared" si="2"/>
        <v>307</v>
      </c>
      <c r="C22" s="8">
        <v>3</v>
      </c>
      <c r="D22" s="6">
        <f t="shared" si="3"/>
        <v>304</v>
      </c>
      <c r="E22" s="6">
        <f t="shared" si="4"/>
        <v>304</v>
      </c>
      <c r="F22" s="8"/>
      <c r="G22" s="8"/>
      <c r="H22" s="6">
        <f t="shared" si="0"/>
        <v>303</v>
      </c>
      <c r="I22" s="8">
        <v>57</v>
      </c>
      <c r="J22" s="8">
        <v>56</v>
      </c>
      <c r="K22" s="8">
        <v>93</v>
      </c>
      <c r="L22" s="8">
        <v>97</v>
      </c>
      <c r="M22" s="6">
        <f t="shared" si="1"/>
        <v>1</v>
      </c>
      <c r="N22" s="8"/>
      <c r="O22" s="8"/>
      <c r="P22" s="8">
        <v>1</v>
      </c>
      <c r="Q22" s="9">
        <f t="shared" si="5"/>
        <v>99.671052631578945</v>
      </c>
      <c r="R22" s="9">
        <f t="shared" si="6"/>
        <v>37.171052631578952</v>
      </c>
      <c r="S22" s="10"/>
    </row>
    <row r="23" spans="1:19" ht="26.25" customHeight="1" x14ac:dyDescent="0.2">
      <c r="A23" s="50" t="s">
        <v>27</v>
      </c>
      <c r="B23" s="6">
        <f t="shared" si="2"/>
        <v>229</v>
      </c>
      <c r="C23" s="8"/>
      <c r="D23" s="6">
        <f t="shared" si="3"/>
        <v>229</v>
      </c>
      <c r="E23" s="6">
        <f t="shared" si="4"/>
        <v>229</v>
      </c>
      <c r="F23" s="8"/>
      <c r="G23" s="8">
        <v>4</v>
      </c>
      <c r="H23" s="6">
        <f t="shared" si="0"/>
        <v>187</v>
      </c>
      <c r="I23" s="8">
        <v>12</v>
      </c>
      <c r="J23" s="8">
        <v>52</v>
      </c>
      <c r="K23" s="8">
        <v>87</v>
      </c>
      <c r="L23" s="8">
        <v>36</v>
      </c>
      <c r="M23" s="6">
        <f t="shared" si="1"/>
        <v>38</v>
      </c>
      <c r="N23" s="8">
        <v>13</v>
      </c>
      <c r="O23" s="8">
        <v>7</v>
      </c>
      <c r="P23" s="8">
        <v>18</v>
      </c>
      <c r="Q23" s="9">
        <f t="shared" si="5"/>
        <v>81.659388646288207</v>
      </c>
      <c r="R23" s="9">
        <f t="shared" si="6"/>
        <v>27.947598253275107</v>
      </c>
      <c r="S23" s="39"/>
    </row>
    <row r="24" spans="1:19" ht="24.75" customHeight="1" x14ac:dyDescent="0.2">
      <c r="A24" s="50" t="s">
        <v>69</v>
      </c>
      <c r="B24" s="6">
        <f t="shared" si="2"/>
        <v>127</v>
      </c>
      <c r="C24" s="8"/>
      <c r="D24" s="6">
        <f t="shared" si="3"/>
        <v>127</v>
      </c>
      <c r="E24" s="6">
        <f t="shared" si="4"/>
        <v>127</v>
      </c>
      <c r="F24" s="8"/>
      <c r="G24" s="8"/>
      <c r="H24" s="6">
        <f t="shared" si="0"/>
        <v>122</v>
      </c>
      <c r="I24" s="8">
        <v>27</v>
      </c>
      <c r="J24" s="8">
        <v>37</v>
      </c>
      <c r="K24" s="8">
        <v>46</v>
      </c>
      <c r="L24" s="8">
        <v>12</v>
      </c>
      <c r="M24" s="6">
        <f t="shared" si="1"/>
        <v>5</v>
      </c>
      <c r="N24" s="8">
        <v>1</v>
      </c>
      <c r="O24" s="8"/>
      <c r="P24" s="8">
        <v>4</v>
      </c>
      <c r="Q24" s="9">
        <f t="shared" si="5"/>
        <v>96.062992125984252</v>
      </c>
      <c r="R24" s="9">
        <f t="shared" si="6"/>
        <v>50.393700787401571</v>
      </c>
      <c r="S24" s="10"/>
    </row>
    <row r="25" spans="1:19" ht="12" x14ac:dyDescent="0.2">
      <c r="A25" s="50" t="s">
        <v>28</v>
      </c>
      <c r="B25" s="6">
        <f t="shared" si="2"/>
        <v>227</v>
      </c>
      <c r="C25" s="8">
        <v>3</v>
      </c>
      <c r="D25" s="6">
        <f t="shared" si="3"/>
        <v>224</v>
      </c>
      <c r="E25" s="6">
        <f t="shared" si="4"/>
        <v>224</v>
      </c>
      <c r="F25" s="8"/>
      <c r="G25" s="8"/>
      <c r="H25" s="6">
        <f t="shared" si="0"/>
        <v>192</v>
      </c>
      <c r="I25" s="8">
        <v>57</v>
      </c>
      <c r="J25" s="8">
        <v>56</v>
      </c>
      <c r="K25" s="8">
        <v>67</v>
      </c>
      <c r="L25" s="8">
        <v>12</v>
      </c>
      <c r="M25" s="6">
        <f t="shared" si="1"/>
        <v>32</v>
      </c>
      <c r="N25" s="8">
        <v>32</v>
      </c>
      <c r="O25" s="8"/>
      <c r="P25" s="8"/>
      <c r="Q25" s="9">
        <f t="shared" si="5"/>
        <v>85.714285714285708</v>
      </c>
      <c r="R25" s="9">
        <f t="shared" si="6"/>
        <v>50.446428571428569</v>
      </c>
      <c r="S25" s="10"/>
    </row>
    <row r="26" spans="1:19" ht="12" x14ac:dyDescent="0.2">
      <c r="A26" s="50" t="s">
        <v>29</v>
      </c>
      <c r="B26" s="6">
        <f t="shared" si="2"/>
        <v>321</v>
      </c>
      <c r="C26" s="8"/>
      <c r="D26" s="6">
        <f t="shared" si="3"/>
        <v>321</v>
      </c>
      <c r="E26" s="6">
        <f t="shared" si="4"/>
        <v>321</v>
      </c>
      <c r="F26" s="8"/>
      <c r="G26" s="8"/>
      <c r="H26" s="6">
        <f t="shared" si="0"/>
        <v>292</v>
      </c>
      <c r="I26" s="8">
        <v>25</v>
      </c>
      <c r="J26" s="8">
        <v>73</v>
      </c>
      <c r="K26" s="8">
        <v>151</v>
      </c>
      <c r="L26" s="8">
        <v>43</v>
      </c>
      <c r="M26" s="6">
        <f t="shared" si="1"/>
        <v>29</v>
      </c>
      <c r="N26" s="8"/>
      <c r="O26" s="8">
        <v>14</v>
      </c>
      <c r="P26" s="8">
        <v>15</v>
      </c>
      <c r="Q26" s="9">
        <f t="shared" si="5"/>
        <v>90.965732087227408</v>
      </c>
      <c r="R26" s="9">
        <f t="shared" si="6"/>
        <v>30.529595015576323</v>
      </c>
      <c r="S26" s="10"/>
    </row>
    <row r="27" spans="1:19" ht="12" x14ac:dyDescent="0.2">
      <c r="A27" s="50" t="s">
        <v>30</v>
      </c>
      <c r="B27" s="6">
        <f t="shared" si="2"/>
        <v>185</v>
      </c>
      <c r="C27" s="8">
        <v>2</v>
      </c>
      <c r="D27" s="6">
        <f t="shared" si="3"/>
        <v>183</v>
      </c>
      <c r="E27" s="6">
        <f t="shared" si="4"/>
        <v>183</v>
      </c>
      <c r="F27" s="8"/>
      <c r="G27" s="8">
        <v>4</v>
      </c>
      <c r="H27" s="6">
        <f t="shared" si="0"/>
        <v>177</v>
      </c>
      <c r="I27" s="8">
        <v>51</v>
      </c>
      <c r="J27" s="8">
        <v>36</v>
      </c>
      <c r="K27" s="8">
        <v>67</v>
      </c>
      <c r="L27" s="8">
        <v>23</v>
      </c>
      <c r="M27" s="6">
        <f t="shared" si="1"/>
        <v>2</v>
      </c>
      <c r="N27" s="8">
        <v>2</v>
      </c>
      <c r="O27" s="8"/>
      <c r="P27" s="8"/>
      <c r="Q27" s="9">
        <f t="shared" si="5"/>
        <v>96.721311475409834</v>
      </c>
      <c r="R27" s="9">
        <f t="shared" si="6"/>
        <v>47.540983606557376</v>
      </c>
      <c r="S27" s="10"/>
    </row>
    <row r="28" spans="1:19" ht="12" x14ac:dyDescent="0.2">
      <c r="A28" s="50" t="s">
        <v>70</v>
      </c>
      <c r="B28" s="6">
        <f t="shared" si="2"/>
        <v>776</v>
      </c>
      <c r="C28" s="8">
        <v>6</v>
      </c>
      <c r="D28" s="6">
        <f t="shared" si="3"/>
        <v>770</v>
      </c>
      <c r="E28" s="6">
        <f t="shared" si="4"/>
        <v>767</v>
      </c>
      <c r="F28" s="8">
        <v>3</v>
      </c>
      <c r="G28" s="8">
        <v>16</v>
      </c>
      <c r="H28" s="6">
        <f t="shared" si="0"/>
        <v>601</v>
      </c>
      <c r="I28" s="8">
        <v>129</v>
      </c>
      <c r="J28" s="8">
        <v>142</v>
      </c>
      <c r="K28" s="8">
        <v>278</v>
      </c>
      <c r="L28" s="8">
        <v>52</v>
      </c>
      <c r="M28" s="6">
        <f t="shared" si="1"/>
        <v>150</v>
      </c>
      <c r="N28" s="8">
        <v>60</v>
      </c>
      <c r="O28" s="8">
        <v>45</v>
      </c>
      <c r="P28" s="8">
        <v>45</v>
      </c>
      <c r="Q28" s="9">
        <f t="shared" si="5"/>
        <v>78.051948051948045</v>
      </c>
      <c r="R28" s="9">
        <f t="shared" si="6"/>
        <v>35.194805194805198</v>
      </c>
      <c r="S28" s="10"/>
    </row>
    <row r="29" spans="1:19" ht="12" x14ac:dyDescent="0.2">
      <c r="A29" s="50" t="s">
        <v>87</v>
      </c>
      <c r="B29" s="6">
        <f t="shared" si="2"/>
        <v>43</v>
      </c>
      <c r="C29" s="8"/>
      <c r="D29" s="6">
        <f>E29+F29</f>
        <v>43</v>
      </c>
      <c r="E29" s="6">
        <f>G29+H29+M29</f>
        <v>43</v>
      </c>
      <c r="F29" s="8"/>
      <c r="G29" s="8"/>
      <c r="H29" s="6">
        <f t="shared" si="0"/>
        <v>43</v>
      </c>
      <c r="I29" s="8">
        <v>7</v>
      </c>
      <c r="J29" s="8">
        <v>20</v>
      </c>
      <c r="K29" s="8">
        <v>16</v>
      </c>
      <c r="L29" s="8"/>
      <c r="M29" s="6">
        <f t="shared" si="1"/>
        <v>0</v>
      </c>
      <c r="N29" s="8"/>
      <c r="O29" s="8"/>
      <c r="P29" s="8"/>
      <c r="Q29" s="9">
        <f t="shared" si="5"/>
        <v>100</v>
      </c>
      <c r="R29" s="9">
        <f t="shared" si="6"/>
        <v>62.790697674418603</v>
      </c>
      <c r="S29" s="10"/>
    </row>
    <row r="30" spans="1:19" s="45" customFormat="1" ht="12.75" x14ac:dyDescent="0.2">
      <c r="A30" s="40" t="s">
        <v>31</v>
      </c>
      <c r="B30" s="41">
        <f>C30+D30</f>
        <v>8166</v>
      </c>
      <c r="C30" s="42">
        <f>SUM(C9:C29)</f>
        <v>21</v>
      </c>
      <c r="D30" s="42">
        <f>E30+F30</f>
        <v>8145</v>
      </c>
      <c r="E30" s="42">
        <f>G30+H30+M30</f>
        <v>8083</v>
      </c>
      <c r="F30" s="42">
        <f>SUM(F9:F29)</f>
        <v>62</v>
      </c>
      <c r="G30" s="42">
        <f>SUM(G9:G29)</f>
        <v>187</v>
      </c>
      <c r="H30" s="42">
        <f>I30+J30+K30+L30</f>
        <v>7105</v>
      </c>
      <c r="I30" s="42">
        <f>SUM(I9:I29)</f>
        <v>1026</v>
      </c>
      <c r="J30" s="42">
        <f>SUM(J9:J29)</f>
        <v>1886</v>
      </c>
      <c r="K30" s="42">
        <f>SUM(K9:K29)</f>
        <v>3255</v>
      </c>
      <c r="L30" s="42">
        <f>SUM(L9:L29)</f>
        <v>938</v>
      </c>
      <c r="M30" s="42">
        <f>N30+O30+P30</f>
        <v>791</v>
      </c>
      <c r="N30" s="42">
        <f>SUM(N9:N29)</f>
        <v>370</v>
      </c>
      <c r="O30" s="42">
        <f>SUM(O9:O29)</f>
        <v>167</v>
      </c>
      <c r="P30" s="42">
        <f>SUM(P9:P29)</f>
        <v>254</v>
      </c>
      <c r="Q30" s="43">
        <f t="shared" si="5"/>
        <v>87.231430325352974</v>
      </c>
      <c r="R30" s="43">
        <f t="shared" si="6"/>
        <v>35.751995089011665</v>
      </c>
      <c r="S30" s="44"/>
    </row>
    <row r="31" spans="1:19" s="45" customFormat="1" ht="12.75" x14ac:dyDescent="0.2">
      <c r="A31" s="46" t="s">
        <v>32</v>
      </c>
      <c r="B31" s="47"/>
      <c r="C31" s="47"/>
      <c r="D31" s="48">
        <f>(D30/B30)*100</f>
        <v>99.742836149889797</v>
      </c>
      <c r="E31" s="48">
        <f>(E30/D30)*100</f>
        <v>99.238796807857582</v>
      </c>
      <c r="F31" s="48">
        <f>(F30/D30)*100</f>
        <v>0.76120319214241872</v>
      </c>
      <c r="G31" s="48">
        <f>(G30/D30)*100</f>
        <v>2.2958870472682626</v>
      </c>
      <c r="H31" s="48">
        <f>(H30/D30)*100</f>
        <v>87.231430325352974</v>
      </c>
      <c r="I31" s="48">
        <f>(I30/D30)*100</f>
        <v>12.596685082872927</v>
      </c>
      <c r="J31" s="48">
        <f>(J30/D30)*100</f>
        <v>23.155310006138734</v>
      </c>
      <c r="K31" s="48">
        <f>K30/D30*100</f>
        <v>39.963167587476974</v>
      </c>
      <c r="L31" s="48">
        <f>L30/D30*100</f>
        <v>11.516267648864334</v>
      </c>
      <c r="M31" s="48">
        <f>(M30/D30)*100</f>
        <v>9.7114794352363401</v>
      </c>
      <c r="N31" s="48">
        <f>(N30/D30)*100</f>
        <v>4.5426642111724984</v>
      </c>
      <c r="O31" s="48">
        <f>(O30/D30)*100</f>
        <v>2.0503376304481278</v>
      </c>
      <c r="P31" s="48">
        <f>(P30/D30)*100</f>
        <v>3.1184775936157152</v>
      </c>
      <c r="Q31" s="49"/>
      <c r="R31" s="49"/>
      <c r="S31" s="47"/>
    </row>
    <row r="32" spans="1:19" s="45" customFormat="1" ht="12.75" x14ac:dyDescent="0.2">
      <c r="A32" s="65"/>
      <c r="B32" s="66"/>
      <c r="C32" s="66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7"/>
      <c r="R32" s="67"/>
      <c r="S32" s="66"/>
    </row>
    <row r="33" spans="1:19" x14ac:dyDescent="0.2">
      <c r="A33" s="102" t="s">
        <v>71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</row>
    <row r="34" spans="1:1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103" t="s">
        <v>0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</row>
    <row r="39" spans="1:19" x14ac:dyDescent="0.2">
      <c r="A39" s="103" t="s">
        <v>52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</row>
    <row r="40" spans="1:19" x14ac:dyDescent="0.2">
      <c r="A40" s="104" t="s">
        <v>127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</row>
    <row r="41" spans="1:19" x14ac:dyDescent="0.2">
      <c r="A41" s="1"/>
      <c r="B41" s="1"/>
      <c r="C41" s="2"/>
      <c r="D41" s="2"/>
      <c r="E41" s="102" t="s">
        <v>58</v>
      </c>
      <c r="F41" s="102"/>
      <c r="G41" s="102"/>
      <c r="H41" s="102"/>
      <c r="I41" s="102"/>
      <c r="J41" s="102"/>
      <c r="K41" s="102"/>
      <c r="L41" s="102"/>
      <c r="M41" s="1"/>
      <c r="N41" s="1"/>
      <c r="O41" s="1"/>
      <c r="P41" s="1"/>
      <c r="Q41" s="1"/>
      <c r="R41" s="1"/>
      <c r="S41" s="1"/>
    </row>
    <row r="42" spans="1:19" x14ac:dyDescent="0.2">
      <c r="A42" s="1"/>
      <c r="B42" s="1"/>
      <c r="C42" s="105" t="s">
        <v>33</v>
      </c>
      <c r="D42" s="105"/>
      <c r="E42" s="2"/>
      <c r="F42" s="2"/>
      <c r="G42" s="2"/>
      <c r="H42" s="2"/>
      <c r="I42" s="2"/>
      <c r="J42" s="2"/>
      <c r="K42" s="2"/>
      <c r="L42" s="2"/>
      <c r="M42" s="2"/>
      <c r="N42" s="2"/>
      <c r="O42" s="105" t="s">
        <v>74</v>
      </c>
      <c r="P42" s="102"/>
      <c r="Q42" s="102"/>
      <c r="R42" s="102"/>
      <c r="S42" s="102"/>
    </row>
    <row r="43" spans="1:19" x14ac:dyDescent="0.2">
      <c r="A43" s="99" t="s">
        <v>3</v>
      </c>
      <c r="B43" s="99" t="s">
        <v>4</v>
      </c>
      <c r="C43" s="99" t="s">
        <v>73</v>
      </c>
      <c r="D43" s="99" t="s">
        <v>5</v>
      </c>
      <c r="E43" s="99" t="s">
        <v>6</v>
      </c>
      <c r="F43" s="106" t="s">
        <v>7</v>
      </c>
      <c r="G43" s="107" t="s">
        <v>77</v>
      </c>
      <c r="H43" s="99" t="s">
        <v>8</v>
      </c>
      <c r="I43" s="99"/>
      <c r="J43" s="99"/>
      <c r="K43" s="99"/>
      <c r="L43" s="99"/>
      <c r="M43" s="109" t="s">
        <v>9</v>
      </c>
      <c r="N43" s="110"/>
      <c r="O43" s="110"/>
      <c r="P43" s="111"/>
      <c r="Q43" s="99" t="s">
        <v>10</v>
      </c>
      <c r="R43" s="99" t="s">
        <v>11</v>
      </c>
      <c r="S43" s="101" t="s">
        <v>12</v>
      </c>
    </row>
    <row r="44" spans="1:19" ht="78" x14ac:dyDescent="0.2">
      <c r="A44" s="99"/>
      <c r="B44" s="100"/>
      <c r="C44" s="99"/>
      <c r="D44" s="99"/>
      <c r="E44" s="99"/>
      <c r="F44" s="106"/>
      <c r="G44" s="108"/>
      <c r="H44" s="57" t="s">
        <v>82</v>
      </c>
      <c r="I44" s="57" t="s">
        <v>80</v>
      </c>
      <c r="J44" s="57" t="s">
        <v>13</v>
      </c>
      <c r="K44" s="57" t="s">
        <v>81</v>
      </c>
      <c r="L44" s="57" t="s">
        <v>14</v>
      </c>
      <c r="M44" s="3" t="s">
        <v>15</v>
      </c>
      <c r="N44" s="3" t="s">
        <v>16</v>
      </c>
      <c r="O44" s="3" t="s">
        <v>17</v>
      </c>
      <c r="P44" s="3" t="s">
        <v>18</v>
      </c>
      <c r="Q44" s="112"/>
      <c r="R44" s="100"/>
      <c r="S44" s="101"/>
    </row>
    <row r="45" spans="1:19" x14ac:dyDescent="0.2">
      <c r="A45" s="3">
        <v>1</v>
      </c>
      <c r="B45" s="4">
        <v>2</v>
      </c>
      <c r="C45" s="3">
        <v>3</v>
      </c>
      <c r="D45" s="3">
        <v>4</v>
      </c>
      <c r="E45" s="3">
        <v>5</v>
      </c>
      <c r="F45" s="3">
        <v>6</v>
      </c>
      <c r="G45" s="3">
        <v>7</v>
      </c>
      <c r="H45" s="3">
        <v>8</v>
      </c>
      <c r="I45" s="3">
        <v>9</v>
      </c>
      <c r="J45" s="3">
        <v>10</v>
      </c>
      <c r="K45" s="3">
        <v>11</v>
      </c>
      <c r="L45" s="3">
        <v>12</v>
      </c>
      <c r="M45" s="3">
        <v>13</v>
      </c>
      <c r="N45" s="3">
        <v>14</v>
      </c>
      <c r="O45" s="3">
        <v>15</v>
      </c>
      <c r="P45" s="3">
        <v>16</v>
      </c>
      <c r="Q45" s="3">
        <v>17</v>
      </c>
      <c r="R45" s="4">
        <v>18</v>
      </c>
      <c r="S45" s="5">
        <v>19</v>
      </c>
    </row>
    <row r="46" spans="1:19" ht="12" x14ac:dyDescent="0.2">
      <c r="A46" s="50" t="s">
        <v>19</v>
      </c>
      <c r="B46" s="6">
        <f>C46+D46</f>
        <v>60</v>
      </c>
      <c r="C46" s="7"/>
      <c r="D46" s="6">
        <f>E46+F46</f>
        <v>60</v>
      </c>
      <c r="E46" s="6">
        <f>G46+H46+M46</f>
        <v>60</v>
      </c>
      <c r="F46" s="8"/>
      <c r="G46" s="8"/>
      <c r="H46" s="6">
        <f>SUM(I46:L46)</f>
        <v>55</v>
      </c>
      <c r="I46" s="8">
        <v>1</v>
      </c>
      <c r="J46" s="8">
        <v>7</v>
      </c>
      <c r="K46" s="8">
        <v>38</v>
      </c>
      <c r="L46" s="8">
        <v>9</v>
      </c>
      <c r="M46" s="6">
        <f>N46+O46+P46</f>
        <v>5</v>
      </c>
      <c r="N46" s="8"/>
      <c r="O46" s="8">
        <v>1</v>
      </c>
      <c r="P46" s="8">
        <v>4</v>
      </c>
      <c r="Q46" s="9">
        <f t="shared" ref="Q46:Q66" si="11">(H46/D46)*100</f>
        <v>91.666666666666657</v>
      </c>
      <c r="R46" s="9">
        <f t="shared" ref="R46:R66" si="12">((J46+I46)/D46)*100</f>
        <v>13.333333333333334</v>
      </c>
      <c r="S46" s="10"/>
    </row>
    <row r="47" spans="1:19" ht="12" x14ac:dyDescent="0.2">
      <c r="A47" s="50" t="s">
        <v>20</v>
      </c>
      <c r="B47" s="6">
        <f t="shared" ref="B47:B66" si="13">C47+D47</f>
        <v>48</v>
      </c>
      <c r="C47" s="8"/>
      <c r="D47" s="6">
        <f t="shared" ref="D47:D65" si="14">E47+F47</f>
        <v>48</v>
      </c>
      <c r="E47" s="6">
        <f t="shared" ref="E47:E65" si="15">G47+H47+M47</f>
        <v>48</v>
      </c>
      <c r="F47" s="8"/>
      <c r="G47" s="8">
        <v>2</v>
      </c>
      <c r="H47" s="6">
        <f>SUM(I47:L47)</f>
        <v>42</v>
      </c>
      <c r="I47" s="8">
        <v>1</v>
      </c>
      <c r="J47" s="8">
        <v>15</v>
      </c>
      <c r="K47" s="8">
        <v>26</v>
      </c>
      <c r="L47" s="8"/>
      <c r="M47" s="6">
        <f t="shared" ref="M47:M65" si="16">N47+O47+P47</f>
        <v>4</v>
      </c>
      <c r="N47" s="8">
        <v>2</v>
      </c>
      <c r="O47" s="8"/>
      <c r="P47" s="8">
        <v>2</v>
      </c>
      <c r="Q47" s="9">
        <f t="shared" si="11"/>
        <v>87.5</v>
      </c>
      <c r="R47" s="9">
        <f t="shared" si="12"/>
        <v>33.333333333333329</v>
      </c>
      <c r="S47" s="10"/>
    </row>
    <row r="48" spans="1:19" ht="12" x14ac:dyDescent="0.2">
      <c r="A48" s="50" t="s">
        <v>39</v>
      </c>
      <c r="B48" s="6">
        <f t="shared" si="13"/>
        <v>52</v>
      </c>
      <c r="C48" s="8"/>
      <c r="D48" s="6">
        <f>E48+F48</f>
        <v>52</v>
      </c>
      <c r="E48" s="6">
        <f>G48+H48+M48</f>
        <v>52</v>
      </c>
      <c r="F48" s="8"/>
      <c r="G48" s="8"/>
      <c r="H48" s="6">
        <f>I48+J48+K48+L48</f>
        <v>43</v>
      </c>
      <c r="I48" s="8">
        <v>2</v>
      </c>
      <c r="J48" s="8">
        <v>12</v>
      </c>
      <c r="K48" s="8">
        <v>27</v>
      </c>
      <c r="L48" s="8">
        <v>2</v>
      </c>
      <c r="M48" s="6">
        <f t="shared" si="16"/>
        <v>9</v>
      </c>
      <c r="N48" s="8">
        <v>4</v>
      </c>
      <c r="O48" s="8">
        <v>1</v>
      </c>
      <c r="P48" s="8">
        <v>4</v>
      </c>
      <c r="Q48" s="9">
        <f t="shared" si="11"/>
        <v>82.692307692307693</v>
      </c>
      <c r="R48" s="9">
        <f t="shared" si="12"/>
        <v>26.923076923076923</v>
      </c>
      <c r="S48" s="10"/>
    </row>
    <row r="49" spans="1:19" ht="12.75" customHeight="1" x14ac:dyDescent="0.2">
      <c r="A49" s="50" t="s">
        <v>65</v>
      </c>
      <c r="B49" s="6">
        <f t="shared" si="13"/>
        <v>138</v>
      </c>
      <c r="C49" s="8"/>
      <c r="D49" s="6">
        <f t="shared" si="14"/>
        <v>138</v>
      </c>
      <c r="E49" s="6">
        <f t="shared" si="15"/>
        <v>132</v>
      </c>
      <c r="F49" s="8">
        <v>6</v>
      </c>
      <c r="G49" s="8"/>
      <c r="H49" s="6">
        <f t="shared" ref="H49:H65" si="17">SUM(I49:L49)</f>
        <v>132</v>
      </c>
      <c r="I49" s="8">
        <v>7</v>
      </c>
      <c r="J49" s="8">
        <v>30</v>
      </c>
      <c r="K49" s="8">
        <v>67</v>
      </c>
      <c r="L49" s="8">
        <v>28</v>
      </c>
      <c r="M49" s="6">
        <f t="shared" si="16"/>
        <v>0</v>
      </c>
      <c r="N49" s="8"/>
      <c r="O49" s="8"/>
      <c r="P49" s="8"/>
      <c r="Q49" s="9">
        <f t="shared" si="11"/>
        <v>95.652173913043484</v>
      </c>
      <c r="R49" s="9">
        <f t="shared" si="12"/>
        <v>26.811594202898554</v>
      </c>
      <c r="S49" s="10"/>
    </row>
    <row r="50" spans="1:19" ht="12" x14ac:dyDescent="0.2">
      <c r="A50" s="50" t="s">
        <v>21</v>
      </c>
      <c r="B50" s="6">
        <f t="shared" si="13"/>
        <v>71</v>
      </c>
      <c r="C50" s="8"/>
      <c r="D50" s="6">
        <f t="shared" si="14"/>
        <v>71</v>
      </c>
      <c r="E50" s="6">
        <f t="shared" si="15"/>
        <v>71</v>
      </c>
      <c r="F50" s="8"/>
      <c r="G50" s="8"/>
      <c r="H50" s="6">
        <f t="shared" si="17"/>
        <v>57</v>
      </c>
      <c r="I50" s="8">
        <v>3</v>
      </c>
      <c r="J50" s="8">
        <v>14</v>
      </c>
      <c r="K50" s="8">
        <v>40</v>
      </c>
      <c r="L50" s="8"/>
      <c r="M50" s="6">
        <f t="shared" si="16"/>
        <v>14</v>
      </c>
      <c r="N50" s="8">
        <v>9</v>
      </c>
      <c r="O50" s="8">
        <v>1</v>
      </c>
      <c r="P50" s="8">
        <v>4</v>
      </c>
      <c r="Q50" s="9">
        <f t="shared" si="11"/>
        <v>80.281690140845072</v>
      </c>
      <c r="R50" s="9">
        <f t="shared" si="12"/>
        <v>23.943661971830984</v>
      </c>
      <c r="S50" s="10"/>
    </row>
    <row r="51" spans="1:19" ht="12" x14ac:dyDescent="0.2">
      <c r="A51" s="50" t="s">
        <v>38</v>
      </c>
      <c r="B51" s="6">
        <f t="shared" si="13"/>
        <v>99</v>
      </c>
      <c r="C51" s="8"/>
      <c r="D51" s="6">
        <f t="shared" si="14"/>
        <v>99</v>
      </c>
      <c r="E51" s="6">
        <f t="shared" si="15"/>
        <v>99</v>
      </c>
      <c r="F51" s="8"/>
      <c r="G51" s="8"/>
      <c r="H51" s="6">
        <f t="shared" si="17"/>
        <v>96</v>
      </c>
      <c r="I51" s="8">
        <v>4</v>
      </c>
      <c r="J51" s="8">
        <v>22</v>
      </c>
      <c r="K51" s="8">
        <v>61</v>
      </c>
      <c r="L51" s="8">
        <v>9</v>
      </c>
      <c r="M51" s="6">
        <f t="shared" si="16"/>
        <v>3</v>
      </c>
      <c r="N51" s="8">
        <v>3</v>
      </c>
      <c r="O51" s="8"/>
      <c r="P51" s="8"/>
      <c r="Q51" s="9">
        <f t="shared" si="11"/>
        <v>96.969696969696969</v>
      </c>
      <c r="R51" s="9">
        <f t="shared" si="12"/>
        <v>26.262626262626267</v>
      </c>
      <c r="S51" s="10"/>
    </row>
    <row r="52" spans="1:19" ht="12" x14ac:dyDescent="0.2">
      <c r="A52" s="50" t="s">
        <v>22</v>
      </c>
      <c r="B52" s="6">
        <f t="shared" si="13"/>
        <v>95</v>
      </c>
      <c r="C52" s="8"/>
      <c r="D52" s="6">
        <f t="shared" si="14"/>
        <v>95</v>
      </c>
      <c r="E52" s="6">
        <f t="shared" si="15"/>
        <v>95</v>
      </c>
      <c r="F52" s="8"/>
      <c r="G52" s="8"/>
      <c r="H52" s="6">
        <f t="shared" si="17"/>
        <v>91</v>
      </c>
      <c r="I52" s="8">
        <v>3</v>
      </c>
      <c r="J52" s="8">
        <v>29</v>
      </c>
      <c r="K52" s="8">
        <v>30</v>
      </c>
      <c r="L52" s="8">
        <v>29</v>
      </c>
      <c r="M52" s="6">
        <f t="shared" si="16"/>
        <v>4</v>
      </c>
      <c r="N52" s="8">
        <v>2</v>
      </c>
      <c r="O52" s="8">
        <v>2</v>
      </c>
      <c r="P52" s="8"/>
      <c r="Q52" s="9">
        <f t="shared" si="11"/>
        <v>95.78947368421052</v>
      </c>
      <c r="R52" s="9">
        <f t="shared" si="12"/>
        <v>33.684210526315788</v>
      </c>
      <c r="S52" s="10"/>
    </row>
    <row r="53" spans="1:19" ht="11.25" customHeight="1" x14ac:dyDescent="0.2">
      <c r="A53" s="50" t="s">
        <v>67</v>
      </c>
      <c r="B53" s="6">
        <f t="shared" si="13"/>
        <v>98</v>
      </c>
      <c r="C53" s="8"/>
      <c r="D53" s="6">
        <f t="shared" si="14"/>
        <v>98</v>
      </c>
      <c r="E53" s="6">
        <f t="shared" si="15"/>
        <v>98</v>
      </c>
      <c r="F53" s="8"/>
      <c r="G53" s="8"/>
      <c r="H53" s="6">
        <f t="shared" si="17"/>
        <v>91</v>
      </c>
      <c r="I53" s="8">
        <v>10</v>
      </c>
      <c r="J53" s="8">
        <v>22</v>
      </c>
      <c r="K53" s="8">
        <v>52</v>
      </c>
      <c r="L53" s="8">
        <v>7</v>
      </c>
      <c r="M53" s="6">
        <f t="shared" si="16"/>
        <v>7</v>
      </c>
      <c r="N53" s="8">
        <v>5</v>
      </c>
      <c r="O53" s="8">
        <v>2</v>
      </c>
      <c r="P53" s="8"/>
      <c r="Q53" s="9">
        <f t="shared" si="11"/>
        <v>92.857142857142861</v>
      </c>
      <c r="R53" s="9">
        <f t="shared" si="12"/>
        <v>32.653061224489797</v>
      </c>
      <c r="S53" s="10"/>
    </row>
    <row r="54" spans="1:19" ht="12" x14ac:dyDescent="0.2">
      <c r="A54" s="50" t="s">
        <v>23</v>
      </c>
      <c r="B54" s="6">
        <f t="shared" si="13"/>
        <v>29</v>
      </c>
      <c r="C54" s="8"/>
      <c r="D54" s="6">
        <f t="shared" si="14"/>
        <v>29</v>
      </c>
      <c r="E54" s="6">
        <f t="shared" si="15"/>
        <v>29</v>
      </c>
      <c r="F54" s="8"/>
      <c r="G54" s="8">
        <v>3</v>
      </c>
      <c r="H54" s="6">
        <f t="shared" si="17"/>
        <v>26</v>
      </c>
      <c r="I54" s="8">
        <v>2</v>
      </c>
      <c r="J54" s="8">
        <v>5</v>
      </c>
      <c r="K54" s="8">
        <v>9</v>
      </c>
      <c r="L54" s="8">
        <v>10</v>
      </c>
      <c r="M54" s="6">
        <f t="shared" si="16"/>
        <v>0</v>
      </c>
      <c r="N54" s="8"/>
      <c r="O54" s="8"/>
      <c r="P54" s="8"/>
      <c r="Q54" s="9">
        <f t="shared" si="11"/>
        <v>89.65517241379311</v>
      </c>
      <c r="R54" s="9">
        <f t="shared" si="12"/>
        <v>24.137931034482758</v>
      </c>
      <c r="S54" s="10"/>
    </row>
    <row r="55" spans="1:19" ht="12" x14ac:dyDescent="0.2">
      <c r="A55" s="50" t="s">
        <v>24</v>
      </c>
      <c r="B55" s="6">
        <f t="shared" si="13"/>
        <v>189</v>
      </c>
      <c r="C55" s="8"/>
      <c r="D55" s="6">
        <f t="shared" si="14"/>
        <v>189</v>
      </c>
      <c r="E55" s="6">
        <f t="shared" si="15"/>
        <v>182</v>
      </c>
      <c r="F55" s="8">
        <v>7</v>
      </c>
      <c r="G55" s="8"/>
      <c r="H55" s="6">
        <f t="shared" si="17"/>
        <v>180</v>
      </c>
      <c r="I55" s="8">
        <v>18</v>
      </c>
      <c r="J55" s="8">
        <v>36</v>
      </c>
      <c r="K55" s="8">
        <v>121</v>
      </c>
      <c r="L55" s="8">
        <v>5</v>
      </c>
      <c r="M55" s="6">
        <f t="shared" si="16"/>
        <v>2</v>
      </c>
      <c r="N55" s="8">
        <v>2</v>
      </c>
      <c r="O55" s="8"/>
      <c r="P55" s="8"/>
      <c r="Q55" s="9">
        <f t="shared" si="11"/>
        <v>95.238095238095227</v>
      </c>
      <c r="R55" s="9">
        <f t="shared" si="12"/>
        <v>28.571428571428569</v>
      </c>
      <c r="S55" s="10"/>
    </row>
    <row r="56" spans="1:19" ht="24" x14ac:dyDescent="0.2">
      <c r="A56" s="50" t="s">
        <v>68</v>
      </c>
      <c r="B56" s="6">
        <f t="shared" si="13"/>
        <v>80</v>
      </c>
      <c r="C56" s="8"/>
      <c r="D56" s="6">
        <f t="shared" ref="D56" si="18">E56+F56</f>
        <v>80</v>
      </c>
      <c r="E56" s="6">
        <f t="shared" ref="E56" si="19">G56+H56+M56</f>
        <v>80</v>
      </c>
      <c r="F56" s="8"/>
      <c r="G56" s="8"/>
      <c r="H56" s="6">
        <f t="shared" si="17"/>
        <v>67</v>
      </c>
      <c r="I56" s="8">
        <v>8</v>
      </c>
      <c r="J56" s="8">
        <v>22</v>
      </c>
      <c r="K56" s="8">
        <v>28</v>
      </c>
      <c r="L56" s="8">
        <v>9</v>
      </c>
      <c r="M56" s="6">
        <f t="shared" si="16"/>
        <v>13</v>
      </c>
      <c r="N56" s="8">
        <v>3</v>
      </c>
      <c r="O56" s="8">
        <v>4</v>
      </c>
      <c r="P56" s="8">
        <v>6</v>
      </c>
      <c r="Q56" s="9">
        <f t="shared" ref="Q56" si="20">(H56/D56)*100</f>
        <v>83.75</v>
      </c>
      <c r="R56" s="9">
        <f t="shared" ref="R56" si="21">((J56+I56)/D56)*100</f>
        <v>37.5</v>
      </c>
      <c r="S56" s="39"/>
    </row>
    <row r="57" spans="1:19" ht="15" customHeight="1" x14ac:dyDescent="0.2">
      <c r="A57" s="50" t="s">
        <v>25</v>
      </c>
      <c r="B57" s="6">
        <f t="shared" si="13"/>
        <v>44</v>
      </c>
      <c r="C57" s="8"/>
      <c r="D57" s="6">
        <f t="shared" si="14"/>
        <v>44</v>
      </c>
      <c r="E57" s="6">
        <f t="shared" si="15"/>
        <v>44</v>
      </c>
      <c r="F57" s="8"/>
      <c r="G57" s="8"/>
      <c r="H57" s="6">
        <f t="shared" si="17"/>
        <v>42</v>
      </c>
      <c r="I57" s="8">
        <v>5</v>
      </c>
      <c r="J57" s="8">
        <v>13</v>
      </c>
      <c r="K57" s="8">
        <v>24</v>
      </c>
      <c r="L57" s="8"/>
      <c r="M57" s="6">
        <f t="shared" si="16"/>
        <v>2</v>
      </c>
      <c r="N57" s="8">
        <v>2</v>
      </c>
      <c r="O57" s="8"/>
      <c r="P57" s="8"/>
      <c r="Q57" s="9">
        <f t="shared" si="11"/>
        <v>95.454545454545453</v>
      </c>
      <c r="R57" s="9">
        <f t="shared" si="12"/>
        <v>40.909090909090914</v>
      </c>
      <c r="S57" s="10"/>
    </row>
    <row r="58" spans="1:19" ht="15.75" customHeight="1" x14ac:dyDescent="0.2">
      <c r="A58" s="50" t="s">
        <v>26</v>
      </c>
      <c r="B58" s="6">
        <f t="shared" si="13"/>
        <v>63</v>
      </c>
      <c r="C58" s="8"/>
      <c r="D58" s="6">
        <f t="shared" si="14"/>
        <v>63</v>
      </c>
      <c r="E58" s="6">
        <f t="shared" si="15"/>
        <v>63</v>
      </c>
      <c r="F58" s="8"/>
      <c r="G58" s="8"/>
      <c r="H58" s="6">
        <f t="shared" si="17"/>
        <v>63</v>
      </c>
      <c r="I58" s="8">
        <v>6</v>
      </c>
      <c r="J58" s="8">
        <v>13</v>
      </c>
      <c r="K58" s="8">
        <v>28</v>
      </c>
      <c r="L58" s="8">
        <v>16</v>
      </c>
      <c r="M58" s="6">
        <f t="shared" si="16"/>
        <v>0</v>
      </c>
      <c r="N58" s="8"/>
      <c r="O58" s="8"/>
      <c r="P58" s="8"/>
      <c r="Q58" s="9">
        <f t="shared" si="11"/>
        <v>100</v>
      </c>
      <c r="R58" s="9">
        <f t="shared" si="12"/>
        <v>30.158730158730158</v>
      </c>
      <c r="S58" s="10"/>
    </row>
    <row r="59" spans="1:19" ht="22.5" customHeight="1" x14ac:dyDescent="0.2">
      <c r="A59" s="50" t="s">
        <v>27</v>
      </c>
      <c r="B59" s="6">
        <f t="shared" si="13"/>
        <v>44</v>
      </c>
      <c r="C59" s="8"/>
      <c r="D59" s="6">
        <f t="shared" si="14"/>
        <v>44</v>
      </c>
      <c r="E59" s="6">
        <f t="shared" si="15"/>
        <v>44</v>
      </c>
      <c r="F59" s="8"/>
      <c r="G59" s="8">
        <v>2</v>
      </c>
      <c r="H59" s="6">
        <f t="shared" si="17"/>
        <v>42</v>
      </c>
      <c r="I59" s="8">
        <v>1</v>
      </c>
      <c r="J59" s="8">
        <v>7</v>
      </c>
      <c r="K59" s="8">
        <v>21</v>
      </c>
      <c r="L59" s="8">
        <v>13</v>
      </c>
      <c r="M59" s="6">
        <f t="shared" si="16"/>
        <v>0</v>
      </c>
      <c r="N59" s="8"/>
      <c r="O59" s="8"/>
      <c r="P59" s="8"/>
      <c r="Q59" s="9">
        <f t="shared" si="11"/>
        <v>95.454545454545453</v>
      </c>
      <c r="R59" s="9">
        <f t="shared" si="12"/>
        <v>18.181818181818183</v>
      </c>
      <c r="S59" s="39"/>
    </row>
    <row r="60" spans="1:19" ht="24" x14ac:dyDescent="0.2">
      <c r="A60" s="50" t="s">
        <v>69</v>
      </c>
      <c r="B60" s="6">
        <f t="shared" si="13"/>
        <v>35</v>
      </c>
      <c r="C60" s="8"/>
      <c r="D60" s="6">
        <f t="shared" si="14"/>
        <v>35</v>
      </c>
      <c r="E60" s="6">
        <f t="shared" si="15"/>
        <v>35</v>
      </c>
      <c r="F60" s="8"/>
      <c r="G60" s="8"/>
      <c r="H60" s="6">
        <f t="shared" si="17"/>
        <v>32</v>
      </c>
      <c r="I60" s="8">
        <v>4</v>
      </c>
      <c r="J60" s="8">
        <v>9</v>
      </c>
      <c r="K60" s="8">
        <v>14</v>
      </c>
      <c r="L60" s="8">
        <v>5</v>
      </c>
      <c r="M60" s="6">
        <f t="shared" si="16"/>
        <v>3</v>
      </c>
      <c r="N60" s="8">
        <v>1</v>
      </c>
      <c r="O60" s="8"/>
      <c r="P60" s="8">
        <v>2</v>
      </c>
      <c r="Q60" s="9">
        <f t="shared" si="11"/>
        <v>91.428571428571431</v>
      </c>
      <c r="R60" s="9">
        <f t="shared" si="12"/>
        <v>37.142857142857146</v>
      </c>
      <c r="S60" s="10"/>
    </row>
    <row r="61" spans="1:19" ht="15" customHeight="1" x14ac:dyDescent="0.2">
      <c r="A61" s="50" t="s">
        <v>28</v>
      </c>
      <c r="B61" s="6">
        <f t="shared" si="13"/>
        <v>47</v>
      </c>
      <c r="C61" s="8"/>
      <c r="D61" s="6">
        <f t="shared" si="14"/>
        <v>47</v>
      </c>
      <c r="E61" s="6">
        <f t="shared" si="15"/>
        <v>47</v>
      </c>
      <c r="F61" s="8"/>
      <c r="G61" s="8"/>
      <c r="H61" s="6">
        <f t="shared" si="17"/>
        <v>36</v>
      </c>
      <c r="I61" s="8">
        <v>4</v>
      </c>
      <c r="J61" s="8">
        <v>12</v>
      </c>
      <c r="K61" s="8">
        <v>17</v>
      </c>
      <c r="L61" s="8">
        <v>3</v>
      </c>
      <c r="M61" s="6">
        <f t="shared" si="16"/>
        <v>11</v>
      </c>
      <c r="N61" s="8">
        <v>11</v>
      </c>
      <c r="O61" s="8"/>
      <c r="P61" s="8"/>
      <c r="Q61" s="9">
        <f t="shared" si="11"/>
        <v>76.59574468085107</v>
      </c>
      <c r="R61" s="9">
        <f t="shared" si="12"/>
        <v>34.042553191489361</v>
      </c>
      <c r="S61" s="10"/>
    </row>
    <row r="62" spans="1:19" ht="12" x14ac:dyDescent="0.2">
      <c r="A62" s="50" t="s">
        <v>29</v>
      </c>
      <c r="B62" s="6">
        <f t="shared" si="13"/>
        <v>81</v>
      </c>
      <c r="C62" s="8"/>
      <c r="D62" s="6">
        <f t="shared" si="14"/>
        <v>81</v>
      </c>
      <c r="E62" s="6">
        <f t="shared" si="15"/>
        <v>81</v>
      </c>
      <c r="F62" s="8"/>
      <c r="G62" s="8"/>
      <c r="H62" s="6">
        <f t="shared" si="17"/>
        <v>74</v>
      </c>
      <c r="I62" s="8">
        <v>4</v>
      </c>
      <c r="J62" s="8">
        <v>15</v>
      </c>
      <c r="K62" s="8">
        <v>31</v>
      </c>
      <c r="L62" s="8">
        <v>24</v>
      </c>
      <c r="M62" s="6">
        <f t="shared" si="16"/>
        <v>7</v>
      </c>
      <c r="N62" s="8"/>
      <c r="O62" s="8">
        <v>3</v>
      </c>
      <c r="P62" s="8">
        <v>4</v>
      </c>
      <c r="Q62" s="9">
        <f t="shared" si="11"/>
        <v>91.358024691358025</v>
      </c>
      <c r="R62" s="9">
        <f t="shared" si="12"/>
        <v>23.456790123456788</v>
      </c>
      <c r="S62" s="10"/>
    </row>
    <row r="63" spans="1:19" ht="12" x14ac:dyDescent="0.2">
      <c r="A63" s="50" t="s">
        <v>30</v>
      </c>
      <c r="B63" s="6">
        <f t="shared" si="13"/>
        <v>27</v>
      </c>
      <c r="C63" s="8"/>
      <c r="D63" s="6">
        <f t="shared" si="14"/>
        <v>27</v>
      </c>
      <c r="E63" s="6">
        <f t="shared" si="15"/>
        <v>27</v>
      </c>
      <c r="F63" s="8"/>
      <c r="G63" s="8">
        <v>3</v>
      </c>
      <c r="H63" s="6">
        <f t="shared" si="17"/>
        <v>24</v>
      </c>
      <c r="I63" s="8">
        <v>1</v>
      </c>
      <c r="J63" s="8">
        <v>5</v>
      </c>
      <c r="K63" s="8">
        <v>16</v>
      </c>
      <c r="L63" s="8">
        <v>2</v>
      </c>
      <c r="M63" s="6">
        <f t="shared" si="16"/>
        <v>0</v>
      </c>
      <c r="N63" s="8"/>
      <c r="O63" s="8"/>
      <c r="P63" s="8"/>
      <c r="Q63" s="9">
        <f t="shared" si="11"/>
        <v>88.888888888888886</v>
      </c>
      <c r="R63" s="9">
        <f t="shared" si="12"/>
        <v>22.222222222222221</v>
      </c>
      <c r="S63" s="10"/>
    </row>
    <row r="64" spans="1:19" ht="12" x14ac:dyDescent="0.2">
      <c r="A64" s="50" t="s">
        <v>70</v>
      </c>
      <c r="B64" s="6">
        <f t="shared" si="13"/>
        <v>185</v>
      </c>
      <c r="C64" s="8"/>
      <c r="D64" s="6">
        <f t="shared" si="14"/>
        <v>185</v>
      </c>
      <c r="E64" s="6">
        <f t="shared" si="15"/>
        <v>183</v>
      </c>
      <c r="F64" s="8">
        <v>2</v>
      </c>
      <c r="G64" s="8">
        <v>4</v>
      </c>
      <c r="H64" s="6">
        <f t="shared" si="17"/>
        <v>150</v>
      </c>
      <c r="I64" s="8">
        <v>23</v>
      </c>
      <c r="J64" s="8">
        <v>31</v>
      </c>
      <c r="K64" s="8">
        <v>69</v>
      </c>
      <c r="L64" s="8">
        <v>27</v>
      </c>
      <c r="M64" s="6">
        <f t="shared" si="16"/>
        <v>29</v>
      </c>
      <c r="N64" s="8">
        <v>18</v>
      </c>
      <c r="O64" s="8">
        <v>10</v>
      </c>
      <c r="P64" s="8">
        <v>1</v>
      </c>
      <c r="Q64" s="9">
        <f t="shared" si="11"/>
        <v>81.081081081081081</v>
      </c>
      <c r="R64" s="9">
        <f t="shared" si="12"/>
        <v>29.189189189189189</v>
      </c>
      <c r="S64" s="10"/>
    </row>
    <row r="65" spans="1:19" ht="12" x14ac:dyDescent="0.2">
      <c r="A65" s="50" t="s">
        <v>86</v>
      </c>
      <c r="B65" s="6">
        <f t="shared" si="13"/>
        <v>3</v>
      </c>
      <c r="C65" s="8"/>
      <c r="D65" s="6">
        <f t="shared" si="14"/>
        <v>3</v>
      </c>
      <c r="E65" s="6">
        <f t="shared" si="15"/>
        <v>3</v>
      </c>
      <c r="F65" s="8"/>
      <c r="G65" s="8"/>
      <c r="H65" s="6">
        <f t="shared" si="17"/>
        <v>3</v>
      </c>
      <c r="I65" s="8"/>
      <c r="J65" s="8">
        <v>3</v>
      </c>
      <c r="K65" s="8"/>
      <c r="L65" s="8"/>
      <c r="M65" s="6">
        <f t="shared" si="16"/>
        <v>0</v>
      </c>
      <c r="N65" s="8"/>
      <c r="O65" s="8"/>
      <c r="P65" s="8"/>
      <c r="Q65" s="9">
        <f t="shared" si="11"/>
        <v>100</v>
      </c>
      <c r="R65" s="9">
        <f t="shared" si="12"/>
        <v>100</v>
      </c>
      <c r="S65" s="10"/>
    </row>
    <row r="66" spans="1:19" x14ac:dyDescent="0.2">
      <c r="A66" s="12" t="s">
        <v>31</v>
      </c>
      <c r="B66" s="13">
        <f t="shared" si="13"/>
        <v>1488</v>
      </c>
      <c r="C66" s="14">
        <f>SUM(C46:C65)</f>
        <v>0</v>
      </c>
      <c r="D66" s="14">
        <f>E66+F66</f>
        <v>1488</v>
      </c>
      <c r="E66" s="14">
        <f>G66+H66+M66</f>
        <v>1473</v>
      </c>
      <c r="F66" s="14">
        <f>SUM(F46:F65)</f>
        <v>15</v>
      </c>
      <c r="G66" s="14">
        <f>SUM(G46:G65)</f>
        <v>14</v>
      </c>
      <c r="H66" s="14">
        <f>I66+J66+K66+L66</f>
        <v>1346</v>
      </c>
      <c r="I66" s="14">
        <f>SUM(I46:I65)</f>
        <v>107</v>
      </c>
      <c r="J66" s="14">
        <f>SUM(J46:J65)</f>
        <v>322</v>
      </c>
      <c r="K66" s="14">
        <f>SUM(K46:K65)</f>
        <v>719</v>
      </c>
      <c r="L66" s="14">
        <f>SUM(L46:L65)</f>
        <v>198</v>
      </c>
      <c r="M66" s="14">
        <f>N66+O66+P66</f>
        <v>113</v>
      </c>
      <c r="N66" s="14">
        <f>SUM(N46:N65)</f>
        <v>62</v>
      </c>
      <c r="O66" s="14">
        <f>SUM(O46:O65)</f>
        <v>24</v>
      </c>
      <c r="P66" s="14">
        <f>SUM(P46:P65)</f>
        <v>27</v>
      </c>
      <c r="Q66" s="15">
        <f t="shared" si="11"/>
        <v>90.456989247311824</v>
      </c>
      <c r="R66" s="15">
        <f t="shared" si="12"/>
        <v>28.830645161290324</v>
      </c>
      <c r="S66" s="11"/>
    </row>
    <row r="67" spans="1:19" x14ac:dyDescent="0.2">
      <c r="A67" s="16" t="s">
        <v>32</v>
      </c>
      <c r="B67" s="10"/>
      <c r="C67" s="10"/>
      <c r="D67" s="17">
        <f>(D66/B66)*100</f>
        <v>100</v>
      </c>
      <c r="E67" s="17">
        <f>(E66/D66)*100</f>
        <v>98.991935483870961</v>
      </c>
      <c r="F67" s="17">
        <f>(F66/D66)*100</f>
        <v>1.0080645161290323</v>
      </c>
      <c r="G67" s="17">
        <f>(G66/D66)*100</f>
        <v>0.94086021505376349</v>
      </c>
      <c r="H67" s="17">
        <f>(H66/D66)*100</f>
        <v>90.456989247311824</v>
      </c>
      <c r="I67" s="17">
        <f>(I66/D66)*100</f>
        <v>7.1908602150537639</v>
      </c>
      <c r="J67" s="17">
        <f>(J66/D66)*100</f>
        <v>21.63978494623656</v>
      </c>
      <c r="K67" s="17">
        <f>(K66/D66)*100</f>
        <v>48.31989247311828</v>
      </c>
      <c r="L67" s="17">
        <f>(L66/D66)*100</f>
        <v>13.306451612903224</v>
      </c>
      <c r="M67" s="17">
        <f>(M66/D66)*100</f>
        <v>7.5940860215053769</v>
      </c>
      <c r="N67" s="17">
        <f>(N66/D66)*100</f>
        <v>4.1666666666666661</v>
      </c>
      <c r="O67" s="17">
        <f>(O66/D66)*100</f>
        <v>1.6129032258064515</v>
      </c>
      <c r="P67" s="17">
        <f>(P66/D66)*100</f>
        <v>1.8145161290322582</v>
      </c>
      <c r="Q67" s="18"/>
      <c r="R67" s="18"/>
      <c r="S67" s="10"/>
    </row>
    <row r="68" spans="1:19" x14ac:dyDescent="0.2">
      <c r="A68" s="69"/>
      <c r="B68" s="1"/>
      <c r="C68" s="1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2"/>
      <c r="R68" s="52"/>
      <c r="S68" s="1"/>
    </row>
    <row r="69" spans="1:19" x14ac:dyDescent="0.2">
      <c r="A69" s="102" t="s">
        <v>71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</row>
    <row r="70" spans="1:1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103" t="s">
        <v>0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</row>
    <row r="72" spans="1:19" x14ac:dyDescent="0.2">
      <c r="A72" s="103" t="s">
        <v>53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</row>
    <row r="73" spans="1:19" x14ac:dyDescent="0.2">
      <c r="A73" s="104" t="s">
        <v>128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</row>
    <row r="74" spans="1:19" x14ac:dyDescent="0.2">
      <c r="A74" s="1"/>
      <c r="B74" s="1"/>
      <c r="C74" s="2"/>
      <c r="D74" s="2"/>
      <c r="E74" s="114" t="s">
        <v>59</v>
      </c>
      <c r="F74" s="114"/>
      <c r="G74" s="114"/>
      <c r="H74" s="114"/>
      <c r="I74" s="114"/>
      <c r="J74" s="114"/>
      <c r="K74" s="114"/>
      <c r="L74" s="114"/>
      <c r="M74" s="114"/>
      <c r="N74" s="1"/>
      <c r="O74" s="1"/>
      <c r="P74" s="1"/>
      <c r="Q74" s="1"/>
      <c r="R74" s="1"/>
      <c r="S74" s="1"/>
    </row>
    <row r="75" spans="1:19" x14ac:dyDescent="0.2">
      <c r="A75" s="1"/>
      <c r="B75" s="1"/>
      <c r="C75" s="105" t="s">
        <v>34</v>
      </c>
      <c r="D75" s="105"/>
      <c r="E75" s="2"/>
      <c r="F75" s="105"/>
      <c r="G75" s="105"/>
      <c r="H75" s="105"/>
      <c r="I75" s="105"/>
      <c r="J75" s="105"/>
      <c r="K75" s="105"/>
      <c r="L75" s="105"/>
      <c r="M75" s="105"/>
      <c r="N75" s="105"/>
      <c r="O75" s="105" t="s">
        <v>75</v>
      </c>
      <c r="P75" s="102"/>
      <c r="Q75" s="102"/>
      <c r="R75" s="102"/>
      <c r="S75" s="102"/>
    </row>
    <row r="76" spans="1:19" x14ac:dyDescent="0.2">
      <c r="A76" s="99" t="s">
        <v>3</v>
      </c>
      <c r="B76" s="99" t="s">
        <v>4</v>
      </c>
      <c r="C76" s="99" t="s">
        <v>73</v>
      </c>
      <c r="D76" s="99" t="s">
        <v>5</v>
      </c>
      <c r="E76" s="99" t="s">
        <v>6</v>
      </c>
      <c r="F76" s="106" t="s">
        <v>7</v>
      </c>
      <c r="G76" s="107" t="s">
        <v>77</v>
      </c>
      <c r="H76" s="99" t="s">
        <v>8</v>
      </c>
      <c r="I76" s="99"/>
      <c r="J76" s="99"/>
      <c r="K76" s="99"/>
      <c r="L76" s="99"/>
      <c r="M76" s="109" t="s">
        <v>9</v>
      </c>
      <c r="N76" s="110"/>
      <c r="O76" s="110"/>
      <c r="P76" s="111"/>
      <c r="Q76" s="99" t="s">
        <v>10</v>
      </c>
      <c r="R76" s="99" t="s">
        <v>11</v>
      </c>
      <c r="S76" s="101" t="s">
        <v>12</v>
      </c>
    </row>
    <row r="77" spans="1:19" ht="78" x14ac:dyDescent="0.2">
      <c r="A77" s="99"/>
      <c r="B77" s="100"/>
      <c r="C77" s="99"/>
      <c r="D77" s="99"/>
      <c r="E77" s="99"/>
      <c r="F77" s="106"/>
      <c r="G77" s="108"/>
      <c r="H77" s="57" t="s">
        <v>82</v>
      </c>
      <c r="I77" s="57" t="s">
        <v>80</v>
      </c>
      <c r="J77" s="57" t="s">
        <v>13</v>
      </c>
      <c r="K77" s="57" t="s">
        <v>81</v>
      </c>
      <c r="L77" s="57" t="s">
        <v>14</v>
      </c>
      <c r="M77" s="3" t="s">
        <v>15</v>
      </c>
      <c r="N77" s="3" t="s">
        <v>16</v>
      </c>
      <c r="O77" s="3" t="s">
        <v>17</v>
      </c>
      <c r="P77" s="3" t="s">
        <v>18</v>
      </c>
      <c r="Q77" s="112"/>
      <c r="R77" s="100"/>
      <c r="S77" s="101"/>
    </row>
    <row r="78" spans="1:19" x14ac:dyDescent="0.2">
      <c r="A78" s="3">
        <v>1</v>
      </c>
      <c r="B78" s="4">
        <v>2</v>
      </c>
      <c r="C78" s="3">
        <v>3</v>
      </c>
      <c r="D78" s="3">
        <v>4</v>
      </c>
      <c r="E78" s="3">
        <v>5</v>
      </c>
      <c r="F78" s="3">
        <v>6</v>
      </c>
      <c r="G78" s="3">
        <v>7</v>
      </c>
      <c r="H78" s="3">
        <v>8</v>
      </c>
      <c r="I78" s="3">
        <v>9</v>
      </c>
      <c r="J78" s="3">
        <v>10</v>
      </c>
      <c r="K78" s="3">
        <v>11</v>
      </c>
      <c r="L78" s="3">
        <v>12</v>
      </c>
      <c r="M78" s="3">
        <v>13</v>
      </c>
      <c r="N78" s="3">
        <v>14</v>
      </c>
      <c r="O78" s="3">
        <v>15</v>
      </c>
      <c r="P78" s="3">
        <v>16</v>
      </c>
      <c r="Q78" s="3">
        <v>17</v>
      </c>
      <c r="R78" s="4">
        <v>18</v>
      </c>
      <c r="S78" s="5">
        <v>19</v>
      </c>
    </row>
    <row r="79" spans="1:19" ht="12" x14ac:dyDescent="0.2">
      <c r="A79" s="50" t="s">
        <v>19</v>
      </c>
      <c r="B79" s="6">
        <f>C79+D79</f>
        <v>45</v>
      </c>
      <c r="C79" s="8">
        <v>1</v>
      </c>
      <c r="D79" s="6">
        <f>E79+F79</f>
        <v>44</v>
      </c>
      <c r="E79" s="6">
        <f>G79+H79+M79</f>
        <v>44</v>
      </c>
      <c r="F79" s="8"/>
      <c r="G79" s="8"/>
      <c r="H79" s="6">
        <f>SUM(I79:L79)</f>
        <v>43</v>
      </c>
      <c r="I79" s="8">
        <v>6</v>
      </c>
      <c r="J79" s="8">
        <v>11</v>
      </c>
      <c r="K79" s="8">
        <v>17</v>
      </c>
      <c r="L79" s="8">
        <v>9</v>
      </c>
      <c r="M79" s="6">
        <f>SUM(N79:P79)</f>
        <v>1</v>
      </c>
      <c r="N79" s="8"/>
      <c r="O79" s="8"/>
      <c r="P79" s="8">
        <v>1</v>
      </c>
      <c r="Q79" s="9">
        <f>(H79/D79)*100</f>
        <v>97.727272727272734</v>
      </c>
      <c r="R79" s="9">
        <f>((J79+I79)/D79)*100</f>
        <v>38.636363636363633</v>
      </c>
      <c r="S79" s="10"/>
    </row>
    <row r="80" spans="1:19" ht="12" x14ac:dyDescent="0.2">
      <c r="A80" s="50" t="s">
        <v>20</v>
      </c>
      <c r="B80" s="6">
        <f t="shared" ref="B80:B100" si="22">C80+D80</f>
        <v>44</v>
      </c>
      <c r="C80" s="8"/>
      <c r="D80" s="6">
        <f>E80+F80</f>
        <v>44</v>
      </c>
      <c r="E80" s="6">
        <f>G80+H80+M80</f>
        <v>44</v>
      </c>
      <c r="F80" s="8"/>
      <c r="G80" s="8">
        <v>1</v>
      </c>
      <c r="H80" s="6">
        <f t="shared" ref="H80:H99" si="23">SUM(I80:L80)</f>
        <v>35</v>
      </c>
      <c r="I80" s="8">
        <v>2</v>
      </c>
      <c r="J80" s="8">
        <v>8</v>
      </c>
      <c r="K80" s="8">
        <v>25</v>
      </c>
      <c r="L80" s="8"/>
      <c r="M80" s="6">
        <f t="shared" ref="M80:M99" si="24">SUM(N80:P80)</f>
        <v>8</v>
      </c>
      <c r="N80" s="8">
        <v>7</v>
      </c>
      <c r="O80" s="8"/>
      <c r="P80" s="8">
        <v>1</v>
      </c>
      <c r="Q80" s="9">
        <f t="shared" ref="Q80:Q100" si="25">(H80/D80)*100</f>
        <v>79.545454545454547</v>
      </c>
      <c r="R80" s="9">
        <f t="shared" ref="R80:R100" si="26">((J80+I80)/D80)*100</f>
        <v>22.727272727272727</v>
      </c>
      <c r="S80" s="38"/>
    </row>
    <row r="81" spans="1:19" ht="12" x14ac:dyDescent="0.2">
      <c r="A81" s="50" t="s">
        <v>39</v>
      </c>
      <c r="B81" s="6">
        <f t="shared" si="22"/>
        <v>55</v>
      </c>
      <c r="C81" s="8"/>
      <c r="D81" s="6">
        <f t="shared" ref="D81:D99" si="27">E81+F81</f>
        <v>55</v>
      </c>
      <c r="E81" s="6">
        <f t="shared" ref="E81:E99" si="28">G81+H81+M81</f>
        <v>55</v>
      </c>
      <c r="F81" s="8"/>
      <c r="G81" s="8"/>
      <c r="H81" s="6">
        <f t="shared" si="23"/>
        <v>38</v>
      </c>
      <c r="I81" s="8">
        <v>3</v>
      </c>
      <c r="J81" s="8">
        <v>10</v>
      </c>
      <c r="K81" s="8">
        <v>23</v>
      </c>
      <c r="L81" s="8">
        <v>2</v>
      </c>
      <c r="M81" s="6">
        <f t="shared" si="24"/>
        <v>17</v>
      </c>
      <c r="N81" s="8">
        <v>6</v>
      </c>
      <c r="O81" s="8">
        <v>8</v>
      </c>
      <c r="P81" s="8">
        <v>3</v>
      </c>
      <c r="Q81" s="9">
        <f t="shared" si="25"/>
        <v>69.090909090909093</v>
      </c>
      <c r="R81" s="9">
        <f t="shared" si="26"/>
        <v>23.636363636363637</v>
      </c>
      <c r="S81" s="10"/>
    </row>
    <row r="82" spans="1:19" ht="14.25" customHeight="1" x14ac:dyDescent="0.2">
      <c r="A82" s="50" t="s">
        <v>65</v>
      </c>
      <c r="B82" s="6">
        <f t="shared" si="22"/>
        <v>81</v>
      </c>
      <c r="C82" s="8"/>
      <c r="D82" s="6">
        <f t="shared" si="27"/>
        <v>81</v>
      </c>
      <c r="E82" s="6">
        <f t="shared" si="28"/>
        <v>80</v>
      </c>
      <c r="F82" s="8">
        <v>1</v>
      </c>
      <c r="G82" s="8"/>
      <c r="H82" s="6">
        <f t="shared" si="23"/>
        <v>79</v>
      </c>
      <c r="I82" s="8">
        <v>18</v>
      </c>
      <c r="J82" s="8">
        <v>13</v>
      </c>
      <c r="K82" s="8">
        <v>33</v>
      </c>
      <c r="L82" s="8">
        <v>15</v>
      </c>
      <c r="M82" s="6">
        <f t="shared" si="24"/>
        <v>1</v>
      </c>
      <c r="N82" s="8"/>
      <c r="O82" s="8"/>
      <c r="P82" s="8">
        <v>1</v>
      </c>
      <c r="Q82" s="9">
        <f t="shared" si="25"/>
        <v>97.53086419753086</v>
      </c>
      <c r="R82" s="9">
        <f t="shared" si="26"/>
        <v>38.271604938271601</v>
      </c>
      <c r="S82" s="10"/>
    </row>
    <row r="83" spans="1:19" ht="12" x14ac:dyDescent="0.2">
      <c r="A83" s="50" t="s">
        <v>21</v>
      </c>
      <c r="B83" s="6">
        <f t="shared" si="22"/>
        <v>72</v>
      </c>
      <c r="C83" s="8"/>
      <c r="D83" s="6">
        <f t="shared" si="27"/>
        <v>72</v>
      </c>
      <c r="E83" s="6">
        <f t="shared" si="28"/>
        <v>72</v>
      </c>
      <c r="F83" s="8"/>
      <c r="G83" s="8"/>
      <c r="H83" s="6">
        <f t="shared" si="23"/>
        <v>37</v>
      </c>
      <c r="I83" s="8">
        <v>1</v>
      </c>
      <c r="J83" s="8">
        <v>13</v>
      </c>
      <c r="K83" s="8">
        <v>23</v>
      </c>
      <c r="L83" s="8"/>
      <c r="M83" s="6">
        <f t="shared" si="24"/>
        <v>35</v>
      </c>
      <c r="N83" s="8">
        <v>11</v>
      </c>
      <c r="O83" s="8">
        <v>3</v>
      </c>
      <c r="P83" s="8">
        <v>21</v>
      </c>
      <c r="Q83" s="9">
        <f t="shared" si="25"/>
        <v>51.388888888888886</v>
      </c>
      <c r="R83" s="9">
        <f t="shared" si="26"/>
        <v>19.444444444444446</v>
      </c>
      <c r="S83" s="10"/>
    </row>
    <row r="84" spans="1:19" ht="12" x14ac:dyDescent="0.2">
      <c r="A84" s="50" t="s">
        <v>38</v>
      </c>
      <c r="B84" s="6">
        <f t="shared" si="22"/>
        <v>87</v>
      </c>
      <c r="C84" s="8"/>
      <c r="D84" s="6">
        <f t="shared" si="27"/>
        <v>87</v>
      </c>
      <c r="E84" s="6">
        <f t="shared" si="28"/>
        <v>87</v>
      </c>
      <c r="F84" s="8"/>
      <c r="G84" s="8"/>
      <c r="H84" s="6">
        <f t="shared" si="23"/>
        <v>80</v>
      </c>
      <c r="I84" s="8">
        <v>13</v>
      </c>
      <c r="J84" s="8">
        <v>27</v>
      </c>
      <c r="K84" s="8">
        <v>34</v>
      </c>
      <c r="L84" s="8">
        <v>6</v>
      </c>
      <c r="M84" s="6">
        <f t="shared" si="24"/>
        <v>7</v>
      </c>
      <c r="N84" s="8">
        <v>5</v>
      </c>
      <c r="O84" s="8"/>
      <c r="P84" s="8">
        <v>2</v>
      </c>
      <c r="Q84" s="9">
        <f t="shared" si="25"/>
        <v>91.954022988505741</v>
      </c>
      <c r="R84" s="9">
        <f t="shared" si="26"/>
        <v>45.977011494252871</v>
      </c>
      <c r="S84" s="10"/>
    </row>
    <row r="85" spans="1:19" ht="12" x14ac:dyDescent="0.2">
      <c r="A85" s="50" t="s">
        <v>22</v>
      </c>
      <c r="B85" s="6">
        <f t="shared" si="22"/>
        <v>88</v>
      </c>
      <c r="C85" s="8"/>
      <c r="D85" s="6">
        <f t="shared" si="27"/>
        <v>88</v>
      </c>
      <c r="E85" s="6">
        <f t="shared" si="28"/>
        <v>88</v>
      </c>
      <c r="F85" s="8"/>
      <c r="G85" s="8"/>
      <c r="H85" s="6">
        <f t="shared" si="23"/>
        <v>85</v>
      </c>
      <c r="I85" s="8">
        <v>9</v>
      </c>
      <c r="J85" s="8">
        <v>15</v>
      </c>
      <c r="K85" s="8">
        <v>36</v>
      </c>
      <c r="L85" s="8">
        <v>25</v>
      </c>
      <c r="M85" s="6">
        <f t="shared" si="24"/>
        <v>3</v>
      </c>
      <c r="N85" s="8">
        <v>1</v>
      </c>
      <c r="O85" s="8">
        <v>2</v>
      </c>
      <c r="P85" s="8"/>
      <c r="Q85" s="9">
        <f t="shared" si="25"/>
        <v>96.590909090909093</v>
      </c>
      <c r="R85" s="9">
        <f t="shared" si="26"/>
        <v>27.27272727272727</v>
      </c>
      <c r="S85" s="10"/>
    </row>
    <row r="86" spans="1:19" ht="12" x14ac:dyDescent="0.2">
      <c r="A86" s="50" t="s">
        <v>67</v>
      </c>
      <c r="B86" s="6">
        <f t="shared" si="22"/>
        <v>92</v>
      </c>
      <c r="C86" s="8"/>
      <c r="D86" s="6">
        <f t="shared" si="27"/>
        <v>92</v>
      </c>
      <c r="E86" s="6">
        <f t="shared" si="28"/>
        <v>92</v>
      </c>
      <c r="F86" s="8"/>
      <c r="G86" s="8"/>
      <c r="H86" s="6">
        <f t="shared" si="23"/>
        <v>79</v>
      </c>
      <c r="I86" s="8">
        <v>8</v>
      </c>
      <c r="J86" s="8">
        <v>19</v>
      </c>
      <c r="K86" s="8">
        <v>45</v>
      </c>
      <c r="L86" s="8">
        <v>7</v>
      </c>
      <c r="M86" s="6">
        <f t="shared" si="24"/>
        <v>13</v>
      </c>
      <c r="N86" s="8">
        <v>8</v>
      </c>
      <c r="O86" s="8">
        <v>1</v>
      </c>
      <c r="P86" s="8">
        <v>4</v>
      </c>
      <c r="Q86" s="9">
        <f>(H86/D86)*100</f>
        <v>85.869565217391312</v>
      </c>
      <c r="R86" s="9">
        <f>((J86+I86)/D86)*100</f>
        <v>29.347826086956523</v>
      </c>
      <c r="S86" s="10"/>
    </row>
    <row r="87" spans="1:19" ht="12" x14ac:dyDescent="0.2">
      <c r="A87" s="50" t="s">
        <v>23</v>
      </c>
      <c r="B87" s="6">
        <f t="shared" si="22"/>
        <v>32</v>
      </c>
      <c r="C87" s="8"/>
      <c r="D87" s="6">
        <f t="shared" si="27"/>
        <v>32</v>
      </c>
      <c r="E87" s="6">
        <f t="shared" si="28"/>
        <v>32</v>
      </c>
      <c r="F87" s="8"/>
      <c r="G87" s="8"/>
      <c r="H87" s="6">
        <f t="shared" si="23"/>
        <v>32</v>
      </c>
      <c r="I87" s="8">
        <v>7</v>
      </c>
      <c r="J87" s="8">
        <v>4</v>
      </c>
      <c r="K87" s="8">
        <v>20</v>
      </c>
      <c r="L87" s="8">
        <v>1</v>
      </c>
      <c r="M87" s="6">
        <f t="shared" si="24"/>
        <v>0</v>
      </c>
      <c r="N87" s="8"/>
      <c r="O87" s="8"/>
      <c r="P87" s="8"/>
      <c r="Q87" s="9">
        <f t="shared" si="25"/>
        <v>100</v>
      </c>
      <c r="R87" s="9">
        <f t="shared" si="26"/>
        <v>34.375</v>
      </c>
      <c r="S87" s="10"/>
    </row>
    <row r="88" spans="1:19" ht="12" x14ac:dyDescent="0.2">
      <c r="A88" s="50" t="s">
        <v>24</v>
      </c>
      <c r="B88" s="6">
        <f t="shared" si="22"/>
        <v>233</v>
      </c>
      <c r="C88" s="8"/>
      <c r="D88" s="6">
        <f t="shared" si="27"/>
        <v>233</v>
      </c>
      <c r="E88" s="6">
        <f t="shared" si="28"/>
        <v>225</v>
      </c>
      <c r="F88" s="8">
        <v>8</v>
      </c>
      <c r="G88" s="8"/>
      <c r="H88" s="6">
        <f t="shared" si="23"/>
        <v>216</v>
      </c>
      <c r="I88" s="8">
        <v>40</v>
      </c>
      <c r="J88" s="8">
        <v>60</v>
      </c>
      <c r="K88" s="8">
        <v>95</v>
      </c>
      <c r="L88" s="8">
        <v>21</v>
      </c>
      <c r="M88" s="6">
        <f t="shared" si="24"/>
        <v>9</v>
      </c>
      <c r="N88" s="8">
        <v>8</v>
      </c>
      <c r="O88" s="8">
        <v>1</v>
      </c>
      <c r="P88" s="8"/>
      <c r="Q88" s="9">
        <f t="shared" si="25"/>
        <v>92.703862660944196</v>
      </c>
      <c r="R88" s="9">
        <f t="shared" si="26"/>
        <v>42.918454935622321</v>
      </c>
      <c r="S88" s="10"/>
    </row>
    <row r="89" spans="1:19" ht="12" x14ac:dyDescent="0.2">
      <c r="A89" s="50" t="s">
        <v>64</v>
      </c>
      <c r="B89" s="6">
        <f t="shared" si="22"/>
        <v>364</v>
      </c>
      <c r="C89" s="8"/>
      <c r="D89" s="6">
        <f t="shared" si="27"/>
        <v>364</v>
      </c>
      <c r="E89" s="6">
        <f t="shared" si="28"/>
        <v>364</v>
      </c>
      <c r="F89" s="8"/>
      <c r="G89" s="8">
        <v>68</v>
      </c>
      <c r="H89" s="6">
        <f t="shared" si="23"/>
        <v>287</v>
      </c>
      <c r="I89" s="8">
        <v>8</v>
      </c>
      <c r="J89" s="8">
        <v>67</v>
      </c>
      <c r="K89" s="8">
        <v>77</v>
      </c>
      <c r="L89" s="8">
        <v>135</v>
      </c>
      <c r="M89" s="6">
        <f t="shared" si="24"/>
        <v>9</v>
      </c>
      <c r="N89" s="8">
        <v>1</v>
      </c>
      <c r="O89" s="8">
        <v>8</v>
      </c>
      <c r="P89" s="8"/>
      <c r="Q89" s="9">
        <f t="shared" si="25"/>
        <v>78.84615384615384</v>
      </c>
      <c r="R89" s="9">
        <f t="shared" si="26"/>
        <v>20.604395604395602</v>
      </c>
      <c r="S89" s="39"/>
    </row>
    <row r="90" spans="1:19" ht="24" x14ac:dyDescent="0.2">
      <c r="A90" s="50" t="s">
        <v>68</v>
      </c>
      <c r="B90" s="6">
        <f t="shared" si="22"/>
        <v>76</v>
      </c>
      <c r="C90" s="8"/>
      <c r="D90" s="6">
        <f t="shared" ref="D90" si="29">E90+F90</f>
        <v>76</v>
      </c>
      <c r="E90" s="6">
        <f t="shared" ref="E90" si="30">G90+H90+M90</f>
        <v>76</v>
      </c>
      <c r="F90" s="8"/>
      <c r="G90" s="8"/>
      <c r="H90" s="6">
        <f t="shared" si="23"/>
        <v>58</v>
      </c>
      <c r="I90" s="8">
        <v>4</v>
      </c>
      <c r="J90" s="8">
        <v>16</v>
      </c>
      <c r="K90" s="8">
        <v>36</v>
      </c>
      <c r="L90" s="8">
        <v>2</v>
      </c>
      <c r="M90" s="6">
        <f t="shared" si="24"/>
        <v>18</v>
      </c>
      <c r="N90" s="8">
        <v>7</v>
      </c>
      <c r="O90" s="8">
        <v>7</v>
      </c>
      <c r="P90" s="8">
        <v>4</v>
      </c>
      <c r="Q90" s="9">
        <f t="shared" ref="Q90" si="31">(H90/D90)*100</f>
        <v>76.31578947368422</v>
      </c>
      <c r="R90" s="9">
        <f t="shared" ref="R90" si="32">((J90+I90)/D90)*100</f>
        <v>26.315789473684209</v>
      </c>
      <c r="S90" s="39"/>
    </row>
    <row r="91" spans="1:19" ht="12" x14ac:dyDescent="0.2">
      <c r="A91" s="50" t="s">
        <v>25</v>
      </c>
      <c r="B91" s="6">
        <f t="shared" si="22"/>
        <v>54</v>
      </c>
      <c r="C91" s="8"/>
      <c r="D91" s="6">
        <f t="shared" si="27"/>
        <v>54</v>
      </c>
      <c r="E91" s="6">
        <f t="shared" si="28"/>
        <v>54</v>
      </c>
      <c r="F91" s="8"/>
      <c r="G91" s="8"/>
      <c r="H91" s="6">
        <f t="shared" si="23"/>
        <v>45</v>
      </c>
      <c r="I91" s="8">
        <v>1</v>
      </c>
      <c r="J91" s="8">
        <v>6</v>
      </c>
      <c r="K91" s="8">
        <v>37</v>
      </c>
      <c r="L91" s="8">
        <v>1</v>
      </c>
      <c r="M91" s="6">
        <f t="shared" si="24"/>
        <v>9</v>
      </c>
      <c r="N91" s="8">
        <v>6</v>
      </c>
      <c r="O91" s="8">
        <v>2</v>
      </c>
      <c r="P91" s="8">
        <v>1</v>
      </c>
      <c r="Q91" s="9">
        <f t="shared" si="25"/>
        <v>83.333333333333343</v>
      </c>
      <c r="R91" s="9">
        <f t="shared" si="26"/>
        <v>12.962962962962962</v>
      </c>
      <c r="S91" s="10"/>
    </row>
    <row r="92" spans="1:19" ht="12" x14ac:dyDescent="0.2">
      <c r="A92" s="50" t="s">
        <v>26</v>
      </c>
      <c r="B92" s="6">
        <f t="shared" si="22"/>
        <v>57</v>
      </c>
      <c r="C92" s="8">
        <v>1</v>
      </c>
      <c r="D92" s="6">
        <f t="shared" si="27"/>
        <v>56</v>
      </c>
      <c r="E92" s="6">
        <f t="shared" si="28"/>
        <v>56</v>
      </c>
      <c r="F92" s="8"/>
      <c r="G92" s="8"/>
      <c r="H92" s="6">
        <f t="shared" si="23"/>
        <v>56</v>
      </c>
      <c r="I92" s="8">
        <v>11</v>
      </c>
      <c r="J92" s="8">
        <v>13</v>
      </c>
      <c r="K92" s="8">
        <v>19</v>
      </c>
      <c r="L92" s="8">
        <v>13</v>
      </c>
      <c r="M92" s="6">
        <f t="shared" si="24"/>
        <v>0</v>
      </c>
      <c r="N92" s="8"/>
      <c r="O92" s="8"/>
      <c r="P92" s="8"/>
      <c r="Q92" s="9">
        <f t="shared" si="25"/>
        <v>100</v>
      </c>
      <c r="R92" s="9">
        <f t="shared" si="26"/>
        <v>42.857142857142854</v>
      </c>
      <c r="S92" s="10"/>
    </row>
    <row r="93" spans="1:19" ht="24" x14ac:dyDescent="0.2">
      <c r="A93" s="50" t="s">
        <v>27</v>
      </c>
      <c r="B93" s="6">
        <f t="shared" si="22"/>
        <v>57</v>
      </c>
      <c r="C93" s="8"/>
      <c r="D93" s="6">
        <f t="shared" si="27"/>
        <v>57</v>
      </c>
      <c r="E93" s="6">
        <f t="shared" si="28"/>
        <v>57</v>
      </c>
      <c r="F93" s="8"/>
      <c r="G93" s="8">
        <v>1</v>
      </c>
      <c r="H93" s="6">
        <f t="shared" si="23"/>
        <v>42</v>
      </c>
      <c r="I93" s="8">
        <v>3</v>
      </c>
      <c r="J93" s="8">
        <v>11</v>
      </c>
      <c r="K93" s="8">
        <v>22</v>
      </c>
      <c r="L93" s="8">
        <v>6</v>
      </c>
      <c r="M93" s="6">
        <f t="shared" si="24"/>
        <v>14</v>
      </c>
      <c r="N93" s="8">
        <v>3</v>
      </c>
      <c r="O93" s="8">
        <v>5</v>
      </c>
      <c r="P93" s="8">
        <v>6</v>
      </c>
      <c r="Q93" s="9">
        <f t="shared" si="25"/>
        <v>73.68421052631578</v>
      </c>
      <c r="R93" s="9">
        <f t="shared" si="26"/>
        <v>24.561403508771928</v>
      </c>
      <c r="S93" s="39"/>
    </row>
    <row r="94" spans="1:19" ht="24" x14ac:dyDescent="0.2">
      <c r="A94" s="50" t="s">
        <v>69</v>
      </c>
      <c r="B94" s="6">
        <f t="shared" si="22"/>
        <v>27</v>
      </c>
      <c r="C94" s="8"/>
      <c r="D94" s="6">
        <f t="shared" si="27"/>
        <v>27</v>
      </c>
      <c r="E94" s="6">
        <f t="shared" si="28"/>
        <v>27</v>
      </c>
      <c r="F94" s="8"/>
      <c r="G94" s="8"/>
      <c r="H94" s="6">
        <f t="shared" si="23"/>
        <v>26</v>
      </c>
      <c r="I94" s="8">
        <v>6</v>
      </c>
      <c r="J94" s="8">
        <v>8</v>
      </c>
      <c r="K94" s="8">
        <v>10</v>
      </c>
      <c r="L94" s="8">
        <v>2</v>
      </c>
      <c r="M94" s="6">
        <f t="shared" si="24"/>
        <v>1</v>
      </c>
      <c r="N94" s="8"/>
      <c r="O94" s="8"/>
      <c r="P94" s="8">
        <v>1</v>
      </c>
      <c r="Q94" s="9">
        <f t="shared" si="25"/>
        <v>96.296296296296291</v>
      </c>
      <c r="R94" s="9">
        <f t="shared" si="26"/>
        <v>51.851851851851848</v>
      </c>
      <c r="S94" s="10"/>
    </row>
    <row r="95" spans="1:19" ht="12" x14ac:dyDescent="0.2">
      <c r="A95" s="50" t="s">
        <v>28</v>
      </c>
      <c r="B95" s="6">
        <f t="shared" si="22"/>
        <v>26</v>
      </c>
      <c r="C95" s="8">
        <v>1</v>
      </c>
      <c r="D95" s="6">
        <f t="shared" si="27"/>
        <v>25</v>
      </c>
      <c r="E95" s="6">
        <f t="shared" si="28"/>
        <v>25</v>
      </c>
      <c r="F95" s="8"/>
      <c r="G95" s="8"/>
      <c r="H95" s="6">
        <f t="shared" si="23"/>
        <v>21</v>
      </c>
      <c r="I95" s="8">
        <v>2</v>
      </c>
      <c r="J95" s="8">
        <v>4</v>
      </c>
      <c r="K95" s="8">
        <v>15</v>
      </c>
      <c r="L95" s="8"/>
      <c r="M95" s="6">
        <f t="shared" si="24"/>
        <v>4</v>
      </c>
      <c r="N95" s="8">
        <v>4</v>
      </c>
      <c r="O95" s="8"/>
      <c r="P95" s="8"/>
      <c r="Q95" s="9">
        <f t="shared" si="25"/>
        <v>84</v>
      </c>
      <c r="R95" s="9">
        <f t="shared" si="26"/>
        <v>24</v>
      </c>
      <c r="S95" s="10"/>
    </row>
    <row r="96" spans="1:19" ht="12" x14ac:dyDescent="0.2">
      <c r="A96" s="50" t="s">
        <v>29</v>
      </c>
      <c r="B96" s="6">
        <f t="shared" si="22"/>
        <v>65</v>
      </c>
      <c r="C96" s="8"/>
      <c r="D96" s="6">
        <f t="shared" si="27"/>
        <v>65</v>
      </c>
      <c r="E96" s="6">
        <f t="shared" si="28"/>
        <v>65</v>
      </c>
      <c r="F96" s="8"/>
      <c r="G96" s="8"/>
      <c r="H96" s="6">
        <f t="shared" si="23"/>
        <v>65</v>
      </c>
      <c r="I96" s="8">
        <v>2</v>
      </c>
      <c r="J96" s="8">
        <v>17</v>
      </c>
      <c r="K96" s="8">
        <v>38</v>
      </c>
      <c r="L96" s="8">
        <v>8</v>
      </c>
      <c r="M96" s="6">
        <f t="shared" si="24"/>
        <v>0</v>
      </c>
      <c r="N96" s="8"/>
      <c r="O96" s="8"/>
      <c r="P96" s="8"/>
      <c r="Q96" s="9">
        <f t="shared" si="25"/>
        <v>100</v>
      </c>
      <c r="R96" s="9">
        <f t="shared" si="26"/>
        <v>29.230769230769234</v>
      </c>
      <c r="S96" s="10"/>
    </row>
    <row r="97" spans="1:19" ht="12" x14ac:dyDescent="0.2">
      <c r="A97" s="50" t="s">
        <v>30</v>
      </c>
      <c r="B97" s="6">
        <f t="shared" si="22"/>
        <v>31</v>
      </c>
      <c r="C97" s="8"/>
      <c r="D97" s="6">
        <f t="shared" si="27"/>
        <v>31</v>
      </c>
      <c r="E97" s="6">
        <f t="shared" si="28"/>
        <v>31</v>
      </c>
      <c r="F97" s="8"/>
      <c r="G97" s="8"/>
      <c r="H97" s="6">
        <f t="shared" si="23"/>
        <v>31</v>
      </c>
      <c r="I97" s="8">
        <v>1</v>
      </c>
      <c r="J97" s="8">
        <v>8</v>
      </c>
      <c r="K97" s="8">
        <v>17</v>
      </c>
      <c r="L97" s="8">
        <v>5</v>
      </c>
      <c r="M97" s="6">
        <f t="shared" si="24"/>
        <v>0</v>
      </c>
      <c r="N97" s="8"/>
      <c r="O97" s="8"/>
      <c r="P97" s="8"/>
      <c r="Q97" s="9">
        <f t="shared" si="25"/>
        <v>100</v>
      </c>
      <c r="R97" s="9">
        <f t="shared" si="26"/>
        <v>29.032258064516132</v>
      </c>
      <c r="S97" s="10"/>
    </row>
    <row r="98" spans="1:19" ht="12" x14ac:dyDescent="0.2">
      <c r="A98" s="50" t="s">
        <v>70</v>
      </c>
      <c r="B98" s="6">
        <f t="shared" si="22"/>
        <v>129</v>
      </c>
      <c r="C98" s="8">
        <v>4</v>
      </c>
      <c r="D98" s="6">
        <f t="shared" si="27"/>
        <v>125</v>
      </c>
      <c r="E98" s="6">
        <f t="shared" si="28"/>
        <v>125</v>
      </c>
      <c r="F98" s="8"/>
      <c r="G98" s="8">
        <v>1</v>
      </c>
      <c r="H98" s="6">
        <f t="shared" si="23"/>
        <v>91</v>
      </c>
      <c r="I98" s="8">
        <v>14</v>
      </c>
      <c r="J98" s="8">
        <v>20</v>
      </c>
      <c r="K98" s="8">
        <v>50</v>
      </c>
      <c r="L98" s="8">
        <v>7</v>
      </c>
      <c r="M98" s="6">
        <f t="shared" si="24"/>
        <v>33</v>
      </c>
      <c r="N98" s="8">
        <v>11</v>
      </c>
      <c r="O98" s="8">
        <v>12</v>
      </c>
      <c r="P98" s="8">
        <v>10</v>
      </c>
      <c r="Q98" s="9">
        <f t="shared" si="25"/>
        <v>72.8</v>
      </c>
      <c r="R98" s="9">
        <f t="shared" si="26"/>
        <v>27.200000000000003</v>
      </c>
      <c r="S98" s="10"/>
    </row>
    <row r="99" spans="1:19" ht="12" x14ac:dyDescent="0.2">
      <c r="A99" s="50" t="s">
        <v>86</v>
      </c>
      <c r="B99" s="6">
        <f t="shared" si="22"/>
        <v>8</v>
      </c>
      <c r="C99" s="8"/>
      <c r="D99" s="6">
        <f t="shared" si="27"/>
        <v>8</v>
      </c>
      <c r="E99" s="6">
        <f t="shared" si="28"/>
        <v>8</v>
      </c>
      <c r="F99" s="8"/>
      <c r="G99" s="8"/>
      <c r="H99" s="6">
        <f t="shared" si="23"/>
        <v>8</v>
      </c>
      <c r="I99" s="8"/>
      <c r="J99" s="8">
        <v>3</v>
      </c>
      <c r="K99" s="8">
        <v>5</v>
      </c>
      <c r="L99" s="8"/>
      <c r="M99" s="6">
        <f t="shared" si="24"/>
        <v>0</v>
      </c>
      <c r="N99" s="8"/>
      <c r="O99" s="8"/>
      <c r="P99" s="8"/>
      <c r="Q99" s="9">
        <f t="shared" si="25"/>
        <v>100</v>
      </c>
      <c r="R99" s="9">
        <f t="shared" si="26"/>
        <v>37.5</v>
      </c>
      <c r="S99" s="10"/>
    </row>
    <row r="100" spans="1:19" x14ac:dyDescent="0.2">
      <c r="A100" s="12" t="s">
        <v>31</v>
      </c>
      <c r="B100" s="13">
        <f t="shared" si="22"/>
        <v>1723</v>
      </c>
      <c r="C100" s="14">
        <f>SUM(C79:C99)</f>
        <v>7</v>
      </c>
      <c r="D100" s="14">
        <f>E100+F100</f>
        <v>1716</v>
      </c>
      <c r="E100" s="14">
        <f>G100+H100+M100</f>
        <v>1707</v>
      </c>
      <c r="F100" s="14">
        <f>SUM(F79:F99)</f>
        <v>9</v>
      </c>
      <c r="G100" s="14">
        <f>SUM(G79:G99)</f>
        <v>71</v>
      </c>
      <c r="H100" s="14">
        <f>I100+J100+K100+L100</f>
        <v>1454</v>
      </c>
      <c r="I100" s="14">
        <f>SUM(I79:I99)</f>
        <v>159</v>
      </c>
      <c r="J100" s="14">
        <f>SUM(J79:J99)</f>
        <v>353</v>
      </c>
      <c r="K100" s="14">
        <f>SUM(K79:K99)</f>
        <v>677</v>
      </c>
      <c r="L100" s="14">
        <f>SUM(L79:L99)</f>
        <v>265</v>
      </c>
      <c r="M100" s="14">
        <f>N100+O100+P100</f>
        <v>182</v>
      </c>
      <c r="N100" s="14">
        <f>SUM(N79:N99)</f>
        <v>78</v>
      </c>
      <c r="O100" s="14">
        <f>SUM(O79:O99)</f>
        <v>49</v>
      </c>
      <c r="P100" s="14">
        <f>SUM(P79:P99)</f>
        <v>55</v>
      </c>
      <c r="Q100" s="15">
        <f t="shared" si="25"/>
        <v>84.731934731934729</v>
      </c>
      <c r="R100" s="15">
        <f t="shared" si="26"/>
        <v>29.836829836829835</v>
      </c>
      <c r="S100" s="11"/>
    </row>
    <row r="101" spans="1:19" x14ac:dyDescent="0.2">
      <c r="A101" s="16" t="s">
        <v>32</v>
      </c>
      <c r="B101" s="10"/>
      <c r="C101" s="10"/>
      <c r="D101" s="17">
        <f>(D100/B100)*100</f>
        <v>99.593731863029603</v>
      </c>
      <c r="E101" s="17">
        <f>(E100/D100)*100</f>
        <v>99.47552447552448</v>
      </c>
      <c r="F101" s="17">
        <f>(F100/D100)*100</f>
        <v>0.52447552447552448</v>
      </c>
      <c r="G101" s="17">
        <f>(G100/D100)*100</f>
        <v>4.1375291375291372</v>
      </c>
      <c r="H101" s="17">
        <f>(H100/D100)*100</f>
        <v>84.731934731934729</v>
      </c>
      <c r="I101" s="17">
        <f>(I100/D100)*100</f>
        <v>9.265734265734265</v>
      </c>
      <c r="J101" s="17">
        <f>(J100/D100)*100</f>
        <v>20.571095571095572</v>
      </c>
      <c r="K101" s="17">
        <f>(K100/D100)*100</f>
        <v>39.452214452214449</v>
      </c>
      <c r="L101" s="17">
        <f>(L100/D100)*100</f>
        <v>15.442890442890441</v>
      </c>
      <c r="M101" s="17">
        <f>(M100/D100)*100</f>
        <v>10.606060606060606</v>
      </c>
      <c r="N101" s="17">
        <f>(N100/D100)*100</f>
        <v>4.5454545454545459</v>
      </c>
      <c r="O101" s="17">
        <f>(O100/D100)*100</f>
        <v>2.8554778554778557</v>
      </c>
      <c r="P101" s="17">
        <f>(P100/D100)*100</f>
        <v>3.2051282051282048</v>
      </c>
      <c r="Q101" s="18"/>
      <c r="R101" s="18"/>
      <c r="S101" s="10"/>
    </row>
    <row r="102" spans="1:19" x14ac:dyDescent="0.2">
      <c r="A102" s="69"/>
      <c r="B102" s="1"/>
      <c r="C102" s="1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2"/>
      <c r="R102" s="52"/>
      <c r="S102" s="1"/>
    </row>
    <row r="103" spans="1:19" x14ac:dyDescent="0.2">
      <c r="A103" s="102" t="s">
        <v>71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</row>
    <row r="104" spans="1:1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">
      <c r="A106" s="103" t="s">
        <v>0</v>
      </c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</row>
    <row r="107" spans="1:19" x14ac:dyDescent="0.2">
      <c r="A107" s="103" t="s">
        <v>54</v>
      </c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</row>
    <row r="108" spans="1:19" x14ac:dyDescent="0.2">
      <c r="A108" s="104" t="s">
        <v>129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</row>
    <row r="109" spans="1:19" x14ac:dyDescent="0.2">
      <c r="A109" s="1"/>
      <c r="B109" s="1"/>
      <c r="C109" s="2"/>
      <c r="D109" s="2"/>
      <c r="E109" s="102" t="s">
        <v>59</v>
      </c>
      <c r="F109" s="102"/>
      <c r="G109" s="102"/>
      <c r="H109" s="102"/>
      <c r="I109" s="102"/>
      <c r="J109" s="102"/>
      <c r="K109" s="102"/>
      <c r="L109" s="102"/>
      <c r="M109" s="102"/>
      <c r="N109" s="1"/>
      <c r="O109" s="1"/>
      <c r="P109" s="1"/>
      <c r="Q109" s="1"/>
      <c r="R109" s="1"/>
      <c r="S109" s="1"/>
    </row>
    <row r="110" spans="1:19" x14ac:dyDescent="0.2">
      <c r="A110" s="1"/>
      <c r="B110" s="1"/>
      <c r="C110" s="105" t="s">
        <v>35</v>
      </c>
      <c r="D110" s="10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05" t="s">
        <v>72</v>
      </c>
      <c r="P110" s="102"/>
      <c r="Q110" s="102"/>
      <c r="R110" s="102"/>
      <c r="S110" s="102"/>
    </row>
    <row r="111" spans="1:19" x14ac:dyDescent="0.2">
      <c r="A111" s="99" t="s">
        <v>3</v>
      </c>
      <c r="B111" s="99" t="s">
        <v>4</v>
      </c>
      <c r="C111" s="99" t="s">
        <v>73</v>
      </c>
      <c r="D111" s="99" t="s">
        <v>5</v>
      </c>
      <c r="E111" s="99" t="s">
        <v>6</v>
      </c>
      <c r="F111" s="106" t="s">
        <v>7</v>
      </c>
      <c r="G111" s="107" t="s">
        <v>77</v>
      </c>
      <c r="H111" s="99" t="s">
        <v>8</v>
      </c>
      <c r="I111" s="99"/>
      <c r="J111" s="99"/>
      <c r="K111" s="99"/>
      <c r="L111" s="99"/>
      <c r="M111" s="109" t="s">
        <v>9</v>
      </c>
      <c r="N111" s="110"/>
      <c r="O111" s="110"/>
      <c r="P111" s="111"/>
      <c r="Q111" s="99" t="s">
        <v>10</v>
      </c>
      <c r="R111" s="99" t="s">
        <v>11</v>
      </c>
      <c r="S111" s="101" t="s">
        <v>12</v>
      </c>
    </row>
    <row r="112" spans="1:19" ht="78" x14ac:dyDescent="0.2">
      <c r="A112" s="99"/>
      <c r="B112" s="100"/>
      <c r="C112" s="99"/>
      <c r="D112" s="99"/>
      <c r="E112" s="99"/>
      <c r="F112" s="106"/>
      <c r="G112" s="108"/>
      <c r="H112" s="57" t="s">
        <v>82</v>
      </c>
      <c r="I112" s="57" t="s">
        <v>80</v>
      </c>
      <c r="J112" s="57" t="s">
        <v>13</v>
      </c>
      <c r="K112" s="57" t="s">
        <v>81</v>
      </c>
      <c r="L112" s="57" t="s">
        <v>14</v>
      </c>
      <c r="M112" s="3" t="s">
        <v>15</v>
      </c>
      <c r="N112" s="3" t="s">
        <v>16</v>
      </c>
      <c r="O112" s="3" t="s">
        <v>17</v>
      </c>
      <c r="P112" s="3" t="s">
        <v>18</v>
      </c>
      <c r="Q112" s="112"/>
      <c r="R112" s="100"/>
      <c r="S112" s="101"/>
    </row>
    <row r="113" spans="1:19" x14ac:dyDescent="0.2">
      <c r="A113" s="3">
        <v>1</v>
      </c>
      <c r="B113" s="4">
        <v>2</v>
      </c>
      <c r="C113" s="3">
        <v>3</v>
      </c>
      <c r="D113" s="3">
        <v>4</v>
      </c>
      <c r="E113" s="3">
        <v>5</v>
      </c>
      <c r="F113" s="3">
        <v>6</v>
      </c>
      <c r="G113" s="3">
        <v>7</v>
      </c>
      <c r="H113" s="3">
        <v>8</v>
      </c>
      <c r="I113" s="3">
        <v>9</v>
      </c>
      <c r="J113" s="3">
        <v>10</v>
      </c>
      <c r="K113" s="3">
        <v>11</v>
      </c>
      <c r="L113" s="3">
        <v>12</v>
      </c>
      <c r="M113" s="3">
        <v>13</v>
      </c>
      <c r="N113" s="3">
        <v>14</v>
      </c>
      <c r="O113" s="3">
        <v>15</v>
      </c>
      <c r="P113" s="3">
        <v>16</v>
      </c>
      <c r="Q113" s="3">
        <v>17</v>
      </c>
      <c r="R113" s="4">
        <v>18</v>
      </c>
      <c r="S113" s="5">
        <v>19</v>
      </c>
    </row>
    <row r="114" spans="1:19" ht="12" x14ac:dyDescent="0.2">
      <c r="A114" s="50" t="s">
        <v>19</v>
      </c>
      <c r="B114" s="6">
        <f>C114+D114</f>
        <v>61</v>
      </c>
      <c r="C114" s="7"/>
      <c r="D114" s="6">
        <f>E114+F114</f>
        <v>61</v>
      </c>
      <c r="E114" s="6">
        <f>G114+H114+M114</f>
        <v>61</v>
      </c>
      <c r="F114" s="8"/>
      <c r="G114" s="8"/>
      <c r="H114" s="6">
        <f>SUM(I114:L114)</f>
        <v>60</v>
      </c>
      <c r="I114" s="8">
        <v>9</v>
      </c>
      <c r="J114" s="8">
        <v>24</v>
      </c>
      <c r="K114" s="8">
        <v>20</v>
      </c>
      <c r="L114" s="8">
        <v>7</v>
      </c>
      <c r="M114" s="6">
        <f>N114+O114+P114</f>
        <v>1</v>
      </c>
      <c r="N114" s="8"/>
      <c r="O114" s="8"/>
      <c r="P114" s="8">
        <v>1</v>
      </c>
      <c r="Q114" s="9">
        <f t="shared" ref="Q114:Q135" si="33">(H114/D114)*100</f>
        <v>98.360655737704917</v>
      </c>
      <c r="R114" s="9">
        <f t="shared" ref="R114:R135" si="34">((J114+I114)/D114)*100</f>
        <v>54.098360655737707</v>
      </c>
      <c r="S114" s="10"/>
    </row>
    <row r="115" spans="1:19" ht="12" x14ac:dyDescent="0.2">
      <c r="A115" s="50" t="s">
        <v>20</v>
      </c>
      <c r="B115" s="6">
        <f t="shared" ref="B115:B135" si="35">C115+D115</f>
        <v>55</v>
      </c>
      <c r="C115" s="8"/>
      <c r="D115" s="6">
        <f t="shared" ref="D115:D134" si="36">E115+F115</f>
        <v>55</v>
      </c>
      <c r="E115" s="6">
        <f t="shared" ref="E115:E134" si="37">G115+H115+M115</f>
        <v>55</v>
      </c>
      <c r="F115" s="8"/>
      <c r="G115" s="8">
        <v>1</v>
      </c>
      <c r="H115" s="6">
        <f>SUM(I115:L115)</f>
        <v>48</v>
      </c>
      <c r="I115" s="8">
        <v>5</v>
      </c>
      <c r="J115" s="8">
        <v>16</v>
      </c>
      <c r="K115" s="8">
        <v>27</v>
      </c>
      <c r="L115" s="8"/>
      <c r="M115" s="6">
        <f t="shared" ref="M115:M135" si="38">N115+O115+P115</f>
        <v>6</v>
      </c>
      <c r="N115" s="8">
        <v>5</v>
      </c>
      <c r="O115" s="8"/>
      <c r="P115" s="8">
        <v>1</v>
      </c>
      <c r="Q115" s="9">
        <f t="shared" si="33"/>
        <v>87.272727272727266</v>
      </c>
      <c r="R115" s="9">
        <f t="shared" si="34"/>
        <v>38.181818181818187</v>
      </c>
      <c r="S115" s="10"/>
    </row>
    <row r="116" spans="1:19" ht="12" x14ac:dyDescent="0.2">
      <c r="A116" s="50" t="s">
        <v>39</v>
      </c>
      <c r="B116" s="6">
        <f t="shared" si="35"/>
        <v>67</v>
      </c>
      <c r="C116" s="8"/>
      <c r="D116" s="6">
        <f t="shared" si="36"/>
        <v>67</v>
      </c>
      <c r="E116" s="6">
        <f t="shared" si="37"/>
        <v>67</v>
      </c>
      <c r="F116" s="8"/>
      <c r="G116" s="8"/>
      <c r="H116" s="6">
        <f t="shared" ref="H116:H134" si="39">SUM(I116:L116)</f>
        <v>35</v>
      </c>
      <c r="I116" s="8">
        <v>9</v>
      </c>
      <c r="J116" s="8">
        <v>5</v>
      </c>
      <c r="K116" s="8">
        <v>20</v>
      </c>
      <c r="L116" s="8">
        <v>1</v>
      </c>
      <c r="M116" s="6">
        <f t="shared" si="38"/>
        <v>32</v>
      </c>
      <c r="N116" s="8">
        <v>13</v>
      </c>
      <c r="O116" s="8">
        <v>6</v>
      </c>
      <c r="P116" s="8">
        <v>13</v>
      </c>
      <c r="Q116" s="9">
        <f t="shared" si="33"/>
        <v>52.238805970149251</v>
      </c>
      <c r="R116" s="9">
        <f t="shared" si="34"/>
        <v>20.8955223880597</v>
      </c>
      <c r="S116" s="10"/>
    </row>
    <row r="117" spans="1:19" ht="13.5" customHeight="1" x14ac:dyDescent="0.2">
      <c r="A117" s="50" t="s">
        <v>65</v>
      </c>
      <c r="B117" s="6">
        <f t="shared" si="35"/>
        <v>112</v>
      </c>
      <c r="C117" s="8"/>
      <c r="D117" s="6">
        <f t="shared" si="36"/>
        <v>112</v>
      </c>
      <c r="E117" s="6">
        <f t="shared" si="37"/>
        <v>110</v>
      </c>
      <c r="F117" s="8">
        <v>2</v>
      </c>
      <c r="G117" s="8"/>
      <c r="H117" s="6">
        <f t="shared" si="39"/>
        <v>108</v>
      </c>
      <c r="I117" s="8">
        <v>15</v>
      </c>
      <c r="J117" s="8">
        <v>20</v>
      </c>
      <c r="K117" s="8">
        <v>54</v>
      </c>
      <c r="L117" s="8">
        <v>19</v>
      </c>
      <c r="M117" s="6">
        <f t="shared" si="38"/>
        <v>2</v>
      </c>
      <c r="N117" s="8"/>
      <c r="O117" s="8">
        <v>1</v>
      </c>
      <c r="P117" s="8">
        <v>1</v>
      </c>
      <c r="Q117" s="9">
        <f t="shared" si="33"/>
        <v>96.428571428571431</v>
      </c>
      <c r="R117" s="9">
        <f t="shared" si="34"/>
        <v>31.25</v>
      </c>
      <c r="S117" s="10"/>
    </row>
    <row r="118" spans="1:19" ht="12" x14ac:dyDescent="0.2">
      <c r="A118" s="50" t="s">
        <v>21</v>
      </c>
      <c r="B118" s="6">
        <f t="shared" si="35"/>
        <v>72</v>
      </c>
      <c r="C118" s="8"/>
      <c r="D118" s="6">
        <f t="shared" si="36"/>
        <v>72</v>
      </c>
      <c r="E118" s="6">
        <f t="shared" si="37"/>
        <v>72</v>
      </c>
      <c r="F118" s="8"/>
      <c r="G118" s="8"/>
      <c r="H118" s="6">
        <f t="shared" si="39"/>
        <v>50</v>
      </c>
      <c r="I118" s="8"/>
      <c r="J118" s="8">
        <v>16</v>
      </c>
      <c r="K118" s="8">
        <v>34</v>
      </c>
      <c r="L118" s="8"/>
      <c r="M118" s="6">
        <f t="shared" si="38"/>
        <v>22</v>
      </c>
      <c r="N118" s="8">
        <v>5</v>
      </c>
      <c r="O118" s="8">
        <v>3</v>
      </c>
      <c r="P118" s="8">
        <v>14</v>
      </c>
      <c r="Q118" s="9">
        <f t="shared" si="33"/>
        <v>69.444444444444443</v>
      </c>
      <c r="R118" s="9">
        <f t="shared" si="34"/>
        <v>22.222222222222221</v>
      </c>
      <c r="S118" s="10"/>
    </row>
    <row r="119" spans="1:19" ht="12" x14ac:dyDescent="0.2">
      <c r="A119" s="50" t="s">
        <v>38</v>
      </c>
      <c r="B119" s="6">
        <f t="shared" si="35"/>
        <v>65</v>
      </c>
      <c r="C119" s="8"/>
      <c r="D119" s="6">
        <f t="shared" si="36"/>
        <v>65</v>
      </c>
      <c r="E119" s="6">
        <f t="shared" si="37"/>
        <v>65</v>
      </c>
      <c r="F119" s="8"/>
      <c r="G119" s="8"/>
      <c r="H119" s="6">
        <f t="shared" si="39"/>
        <v>55</v>
      </c>
      <c r="I119" s="8">
        <v>11</v>
      </c>
      <c r="J119" s="8">
        <v>21</v>
      </c>
      <c r="K119" s="8">
        <v>21</v>
      </c>
      <c r="L119" s="8">
        <v>2</v>
      </c>
      <c r="M119" s="6">
        <f t="shared" si="38"/>
        <v>10</v>
      </c>
      <c r="N119" s="8">
        <v>6</v>
      </c>
      <c r="O119" s="8">
        <v>4</v>
      </c>
      <c r="P119" s="8"/>
      <c r="Q119" s="9">
        <f t="shared" si="33"/>
        <v>84.615384615384613</v>
      </c>
      <c r="R119" s="9">
        <f t="shared" si="34"/>
        <v>49.230769230769234</v>
      </c>
      <c r="S119" s="10"/>
    </row>
    <row r="120" spans="1:19" ht="12" x14ac:dyDescent="0.2">
      <c r="A120" s="50" t="s">
        <v>22</v>
      </c>
      <c r="B120" s="6">
        <f t="shared" si="35"/>
        <v>69</v>
      </c>
      <c r="C120" s="8"/>
      <c r="D120" s="6">
        <f t="shared" si="36"/>
        <v>69</v>
      </c>
      <c r="E120" s="6">
        <f t="shared" si="37"/>
        <v>69</v>
      </c>
      <c r="F120" s="8"/>
      <c r="G120" s="8"/>
      <c r="H120" s="6">
        <f t="shared" si="39"/>
        <v>69</v>
      </c>
      <c r="I120" s="8"/>
      <c r="J120" s="8">
        <v>12</v>
      </c>
      <c r="K120" s="8">
        <v>20</v>
      </c>
      <c r="L120" s="8">
        <v>37</v>
      </c>
      <c r="M120" s="6">
        <f t="shared" si="38"/>
        <v>0</v>
      </c>
      <c r="N120" s="8"/>
      <c r="O120" s="8"/>
      <c r="P120" s="8"/>
      <c r="Q120" s="9">
        <f t="shared" si="33"/>
        <v>100</v>
      </c>
      <c r="R120" s="9">
        <f t="shared" si="34"/>
        <v>17.391304347826086</v>
      </c>
      <c r="S120" s="10"/>
    </row>
    <row r="121" spans="1:19" ht="12" x14ac:dyDescent="0.2">
      <c r="A121" s="50" t="s">
        <v>67</v>
      </c>
      <c r="B121" s="6">
        <f t="shared" si="35"/>
        <v>91</v>
      </c>
      <c r="C121" s="8"/>
      <c r="D121" s="6">
        <f t="shared" si="36"/>
        <v>91</v>
      </c>
      <c r="E121" s="6">
        <f t="shared" si="37"/>
        <v>91</v>
      </c>
      <c r="F121" s="8"/>
      <c r="G121" s="8"/>
      <c r="H121" s="6">
        <f t="shared" si="39"/>
        <v>84</v>
      </c>
      <c r="I121" s="8">
        <v>14</v>
      </c>
      <c r="J121" s="8">
        <v>20</v>
      </c>
      <c r="K121" s="8">
        <v>42</v>
      </c>
      <c r="L121" s="8">
        <v>8</v>
      </c>
      <c r="M121" s="6">
        <f t="shared" si="38"/>
        <v>7</v>
      </c>
      <c r="N121" s="8">
        <v>5</v>
      </c>
      <c r="O121" s="8">
        <v>1</v>
      </c>
      <c r="P121" s="8">
        <v>1</v>
      </c>
      <c r="Q121" s="9">
        <f>(H121/D121)*100</f>
        <v>92.307692307692307</v>
      </c>
      <c r="R121" s="9">
        <f>((J121+I121)/D121)*100</f>
        <v>37.362637362637365</v>
      </c>
      <c r="S121" s="10"/>
    </row>
    <row r="122" spans="1:19" ht="12" x14ac:dyDescent="0.2">
      <c r="A122" s="50" t="s">
        <v>23</v>
      </c>
      <c r="B122" s="6">
        <f t="shared" si="35"/>
        <v>46</v>
      </c>
      <c r="C122" s="8"/>
      <c r="D122" s="6">
        <f t="shared" si="36"/>
        <v>46</v>
      </c>
      <c r="E122" s="6">
        <f t="shared" si="37"/>
        <v>45</v>
      </c>
      <c r="F122" s="8">
        <v>1</v>
      </c>
      <c r="G122" s="8"/>
      <c r="H122" s="6">
        <f t="shared" si="39"/>
        <v>45</v>
      </c>
      <c r="I122" s="8">
        <v>6</v>
      </c>
      <c r="J122" s="8">
        <v>5</v>
      </c>
      <c r="K122" s="8">
        <v>16</v>
      </c>
      <c r="L122" s="8">
        <v>18</v>
      </c>
      <c r="M122" s="6">
        <f t="shared" si="38"/>
        <v>0</v>
      </c>
      <c r="N122" s="8"/>
      <c r="O122" s="8"/>
      <c r="P122" s="8"/>
      <c r="Q122" s="9">
        <f t="shared" si="33"/>
        <v>97.826086956521735</v>
      </c>
      <c r="R122" s="9">
        <f t="shared" si="34"/>
        <v>23.913043478260871</v>
      </c>
      <c r="S122" s="10"/>
    </row>
    <row r="123" spans="1:19" ht="12" x14ac:dyDescent="0.2">
      <c r="A123" s="50" t="s">
        <v>24</v>
      </c>
      <c r="B123" s="6">
        <f t="shared" si="35"/>
        <v>273</v>
      </c>
      <c r="C123" s="8"/>
      <c r="D123" s="6">
        <f t="shared" si="36"/>
        <v>273</v>
      </c>
      <c r="E123" s="6">
        <f t="shared" si="37"/>
        <v>261</v>
      </c>
      <c r="F123" s="8">
        <v>12</v>
      </c>
      <c r="G123" s="8"/>
      <c r="H123" s="6">
        <f t="shared" si="39"/>
        <v>259</v>
      </c>
      <c r="I123" s="8">
        <v>32</v>
      </c>
      <c r="J123" s="8">
        <v>73</v>
      </c>
      <c r="K123" s="8">
        <v>136</v>
      </c>
      <c r="L123" s="8">
        <v>18</v>
      </c>
      <c r="M123" s="6">
        <f t="shared" si="38"/>
        <v>2</v>
      </c>
      <c r="N123" s="8">
        <v>2</v>
      </c>
      <c r="O123" s="8"/>
      <c r="P123" s="8"/>
      <c r="Q123" s="9">
        <f t="shared" si="33"/>
        <v>94.871794871794862</v>
      </c>
      <c r="R123" s="9">
        <f t="shared" si="34"/>
        <v>38.461538461538467</v>
      </c>
      <c r="S123" s="10"/>
    </row>
    <row r="124" spans="1:19" ht="12" x14ac:dyDescent="0.2">
      <c r="A124" s="50" t="s">
        <v>64</v>
      </c>
      <c r="B124" s="6">
        <f>C124+D124</f>
        <v>286</v>
      </c>
      <c r="C124" s="8"/>
      <c r="D124" s="6">
        <f t="shared" si="36"/>
        <v>286</v>
      </c>
      <c r="E124" s="6">
        <f t="shared" si="37"/>
        <v>286</v>
      </c>
      <c r="F124" s="8"/>
      <c r="G124" s="8">
        <v>31</v>
      </c>
      <c r="H124" s="6">
        <f t="shared" si="39"/>
        <v>230</v>
      </c>
      <c r="I124" s="8">
        <v>5</v>
      </c>
      <c r="J124" s="8">
        <v>61</v>
      </c>
      <c r="K124" s="8">
        <v>96</v>
      </c>
      <c r="L124" s="8">
        <v>68</v>
      </c>
      <c r="M124" s="6">
        <f t="shared" si="38"/>
        <v>25</v>
      </c>
      <c r="N124" s="8">
        <v>17</v>
      </c>
      <c r="O124" s="8">
        <v>8</v>
      </c>
      <c r="P124" s="8"/>
      <c r="Q124" s="9">
        <f t="shared" si="33"/>
        <v>80.419580419580413</v>
      </c>
      <c r="R124" s="9">
        <f t="shared" si="34"/>
        <v>23.076923076923077</v>
      </c>
      <c r="S124" s="39"/>
    </row>
    <row r="125" spans="1:19" ht="24" x14ac:dyDescent="0.2">
      <c r="A125" s="50" t="s">
        <v>68</v>
      </c>
      <c r="B125" s="6">
        <f>C125+D125</f>
        <v>65</v>
      </c>
      <c r="C125" s="8"/>
      <c r="D125" s="6">
        <f t="shared" ref="D125" si="40">E125+F125</f>
        <v>65</v>
      </c>
      <c r="E125" s="6">
        <f t="shared" ref="E125" si="41">G125+H125+M125</f>
        <v>65</v>
      </c>
      <c r="F125" s="8"/>
      <c r="G125" s="8"/>
      <c r="H125" s="6">
        <f t="shared" si="39"/>
        <v>49</v>
      </c>
      <c r="I125" s="8">
        <v>9</v>
      </c>
      <c r="J125" s="8">
        <v>14</v>
      </c>
      <c r="K125" s="8">
        <v>26</v>
      </c>
      <c r="L125" s="8"/>
      <c r="M125" s="6">
        <f t="shared" si="38"/>
        <v>16</v>
      </c>
      <c r="N125" s="8">
        <v>6</v>
      </c>
      <c r="O125" s="8">
        <v>4</v>
      </c>
      <c r="P125" s="8">
        <v>6</v>
      </c>
      <c r="Q125" s="9">
        <f t="shared" ref="Q125" si="42">(H125/D125)*100</f>
        <v>75.384615384615387</v>
      </c>
      <c r="R125" s="9">
        <f t="shared" ref="R125" si="43">((J125+I125)/D125)*100</f>
        <v>35.384615384615387</v>
      </c>
      <c r="S125" s="39"/>
    </row>
    <row r="126" spans="1:19" s="63" customFormat="1" ht="15" customHeight="1" x14ac:dyDescent="0.2">
      <c r="A126" s="50" t="s">
        <v>25</v>
      </c>
      <c r="B126" s="6">
        <f t="shared" si="35"/>
        <v>107</v>
      </c>
      <c r="C126" s="8"/>
      <c r="D126" s="6">
        <f t="shared" si="36"/>
        <v>107</v>
      </c>
      <c r="E126" s="6">
        <f t="shared" si="37"/>
        <v>107</v>
      </c>
      <c r="F126" s="8"/>
      <c r="G126" s="8"/>
      <c r="H126" s="6">
        <f t="shared" si="39"/>
        <v>91</v>
      </c>
      <c r="I126" s="8">
        <v>7</v>
      </c>
      <c r="J126" s="8">
        <v>13</v>
      </c>
      <c r="K126" s="8">
        <v>68</v>
      </c>
      <c r="L126" s="8">
        <v>3</v>
      </c>
      <c r="M126" s="6">
        <f t="shared" si="38"/>
        <v>16</v>
      </c>
      <c r="N126" s="8">
        <v>11</v>
      </c>
      <c r="O126" s="8">
        <v>3</v>
      </c>
      <c r="P126" s="8">
        <v>2</v>
      </c>
      <c r="Q126" s="9">
        <f t="shared" si="33"/>
        <v>85.046728971962608</v>
      </c>
      <c r="R126" s="9">
        <f t="shared" si="34"/>
        <v>18.691588785046729</v>
      </c>
      <c r="S126" s="62"/>
    </row>
    <row r="127" spans="1:19" ht="14.25" customHeight="1" x14ac:dyDescent="0.2">
      <c r="A127" s="50" t="s">
        <v>26</v>
      </c>
      <c r="B127" s="6">
        <f t="shared" si="35"/>
        <v>60</v>
      </c>
      <c r="C127" s="8"/>
      <c r="D127" s="6">
        <f t="shared" si="36"/>
        <v>60</v>
      </c>
      <c r="E127" s="6">
        <f t="shared" si="37"/>
        <v>60</v>
      </c>
      <c r="F127" s="8"/>
      <c r="G127" s="8"/>
      <c r="H127" s="6">
        <f t="shared" si="39"/>
        <v>60</v>
      </c>
      <c r="I127" s="8">
        <v>9</v>
      </c>
      <c r="J127" s="8">
        <v>4</v>
      </c>
      <c r="K127" s="8">
        <v>21</v>
      </c>
      <c r="L127" s="8">
        <v>26</v>
      </c>
      <c r="M127" s="6">
        <f t="shared" si="38"/>
        <v>0</v>
      </c>
      <c r="N127" s="8"/>
      <c r="O127" s="8"/>
      <c r="P127" s="8"/>
      <c r="Q127" s="9">
        <f t="shared" si="33"/>
        <v>100</v>
      </c>
      <c r="R127" s="9">
        <f t="shared" si="34"/>
        <v>21.666666666666668</v>
      </c>
      <c r="S127" s="10"/>
    </row>
    <row r="128" spans="1:19" ht="24" x14ac:dyDescent="0.2">
      <c r="A128" s="50" t="s">
        <v>27</v>
      </c>
      <c r="B128" s="6">
        <f t="shared" si="35"/>
        <v>65</v>
      </c>
      <c r="C128" s="8"/>
      <c r="D128" s="6">
        <f t="shared" si="36"/>
        <v>65</v>
      </c>
      <c r="E128" s="6">
        <f t="shared" si="37"/>
        <v>65</v>
      </c>
      <c r="F128" s="8"/>
      <c r="G128" s="8">
        <v>1</v>
      </c>
      <c r="H128" s="6">
        <f t="shared" si="39"/>
        <v>52</v>
      </c>
      <c r="I128" s="8">
        <v>4</v>
      </c>
      <c r="J128" s="8">
        <v>22</v>
      </c>
      <c r="K128" s="8">
        <v>16</v>
      </c>
      <c r="L128" s="8">
        <v>10</v>
      </c>
      <c r="M128" s="6">
        <f t="shared" si="38"/>
        <v>12</v>
      </c>
      <c r="N128" s="8">
        <v>4</v>
      </c>
      <c r="O128" s="8">
        <v>2</v>
      </c>
      <c r="P128" s="8">
        <v>6</v>
      </c>
      <c r="Q128" s="9">
        <f t="shared" si="33"/>
        <v>80</v>
      </c>
      <c r="R128" s="9">
        <f t="shared" si="34"/>
        <v>40</v>
      </c>
      <c r="S128" s="39"/>
    </row>
    <row r="129" spans="1:19" ht="24" x14ac:dyDescent="0.2">
      <c r="A129" s="50" t="s">
        <v>69</v>
      </c>
      <c r="B129" s="6">
        <f t="shared" si="35"/>
        <v>18</v>
      </c>
      <c r="C129" s="8"/>
      <c r="D129" s="6">
        <f t="shared" si="36"/>
        <v>18</v>
      </c>
      <c r="E129" s="6">
        <f t="shared" si="37"/>
        <v>18</v>
      </c>
      <c r="F129" s="8"/>
      <c r="G129" s="8"/>
      <c r="H129" s="6">
        <f t="shared" si="39"/>
        <v>17</v>
      </c>
      <c r="I129" s="8"/>
      <c r="J129" s="8">
        <v>6</v>
      </c>
      <c r="K129" s="8">
        <v>10</v>
      </c>
      <c r="L129" s="8">
        <v>1</v>
      </c>
      <c r="M129" s="6">
        <f t="shared" si="38"/>
        <v>1</v>
      </c>
      <c r="N129" s="8"/>
      <c r="O129" s="8"/>
      <c r="P129" s="8">
        <v>1</v>
      </c>
      <c r="Q129" s="9">
        <f t="shared" si="33"/>
        <v>94.444444444444443</v>
      </c>
      <c r="R129" s="9">
        <f t="shared" si="34"/>
        <v>33.333333333333329</v>
      </c>
      <c r="S129" s="10"/>
    </row>
    <row r="130" spans="1:19" ht="12" x14ac:dyDescent="0.2">
      <c r="A130" s="50" t="s">
        <v>28</v>
      </c>
      <c r="B130" s="6">
        <f t="shared" si="35"/>
        <v>47</v>
      </c>
      <c r="C130" s="8">
        <v>1</v>
      </c>
      <c r="D130" s="6">
        <f t="shared" si="36"/>
        <v>46</v>
      </c>
      <c r="E130" s="6">
        <f t="shared" si="37"/>
        <v>46</v>
      </c>
      <c r="F130" s="8"/>
      <c r="G130" s="8"/>
      <c r="H130" s="6">
        <f t="shared" si="39"/>
        <v>40</v>
      </c>
      <c r="I130" s="8">
        <v>9</v>
      </c>
      <c r="J130" s="8">
        <v>9</v>
      </c>
      <c r="K130" s="8">
        <v>16</v>
      </c>
      <c r="L130" s="8">
        <v>6</v>
      </c>
      <c r="M130" s="6">
        <f t="shared" si="38"/>
        <v>6</v>
      </c>
      <c r="N130" s="8">
        <v>6</v>
      </c>
      <c r="O130" s="8"/>
      <c r="P130" s="8"/>
      <c r="Q130" s="9">
        <f t="shared" si="33"/>
        <v>86.956521739130437</v>
      </c>
      <c r="R130" s="9">
        <f t="shared" si="34"/>
        <v>39.130434782608695</v>
      </c>
      <c r="S130" s="10"/>
    </row>
    <row r="131" spans="1:19" ht="12" x14ac:dyDescent="0.2">
      <c r="A131" s="50" t="s">
        <v>29</v>
      </c>
      <c r="B131" s="6">
        <f t="shared" si="35"/>
        <v>73</v>
      </c>
      <c r="C131" s="8"/>
      <c r="D131" s="6">
        <f t="shared" si="36"/>
        <v>73</v>
      </c>
      <c r="E131" s="6">
        <f t="shared" si="37"/>
        <v>73</v>
      </c>
      <c r="F131" s="8"/>
      <c r="G131" s="8"/>
      <c r="H131" s="6">
        <f t="shared" si="39"/>
        <v>60</v>
      </c>
      <c r="I131" s="8">
        <v>4</v>
      </c>
      <c r="J131" s="8">
        <v>14</v>
      </c>
      <c r="K131" s="8">
        <v>39</v>
      </c>
      <c r="L131" s="8">
        <v>3</v>
      </c>
      <c r="M131" s="6">
        <f t="shared" si="38"/>
        <v>13</v>
      </c>
      <c r="N131" s="8"/>
      <c r="O131" s="8">
        <v>10</v>
      </c>
      <c r="P131" s="8">
        <v>3</v>
      </c>
      <c r="Q131" s="9">
        <f t="shared" si="33"/>
        <v>82.191780821917803</v>
      </c>
      <c r="R131" s="9">
        <f t="shared" si="34"/>
        <v>24.657534246575342</v>
      </c>
      <c r="S131" s="10"/>
    </row>
    <row r="132" spans="1:19" ht="12" x14ac:dyDescent="0.2">
      <c r="A132" s="50" t="s">
        <v>30</v>
      </c>
      <c r="B132" s="6">
        <f t="shared" si="35"/>
        <v>26</v>
      </c>
      <c r="C132" s="8"/>
      <c r="D132" s="6">
        <f t="shared" si="36"/>
        <v>26</v>
      </c>
      <c r="E132" s="6">
        <f t="shared" si="37"/>
        <v>26</v>
      </c>
      <c r="F132" s="8"/>
      <c r="G132" s="8"/>
      <c r="H132" s="6">
        <f t="shared" si="39"/>
        <v>25</v>
      </c>
      <c r="I132" s="8">
        <v>2</v>
      </c>
      <c r="J132" s="8">
        <v>6</v>
      </c>
      <c r="K132" s="8">
        <v>10</v>
      </c>
      <c r="L132" s="8">
        <v>7</v>
      </c>
      <c r="M132" s="6">
        <f t="shared" si="38"/>
        <v>1</v>
      </c>
      <c r="N132" s="8">
        <v>1</v>
      </c>
      <c r="O132" s="8"/>
      <c r="P132" s="8"/>
      <c r="Q132" s="9">
        <f t="shared" si="33"/>
        <v>96.15384615384616</v>
      </c>
      <c r="R132" s="9">
        <f t="shared" si="34"/>
        <v>30.76923076923077</v>
      </c>
      <c r="S132" s="10"/>
    </row>
    <row r="133" spans="1:19" ht="12" x14ac:dyDescent="0.2">
      <c r="A133" s="50" t="s">
        <v>70</v>
      </c>
      <c r="B133" s="6">
        <f t="shared" si="35"/>
        <v>135</v>
      </c>
      <c r="C133" s="8">
        <v>2</v>
      </c>
      <c r="D133" s="6">
        <f t="shared" si="36"/>
        <v>133</v>
      </c>
      <c r="E133" s="6">
        <f t="shared" si="37"/>
        <v>132</v>
      </c>
      <c r="F133" s="8">
        <v>1</v>
      </c>
      <c r="G133" s="8">
        <v>6</v>
      </c>
      <c r="H133" s="6">
        <f t="shared" si="39"/>
        <v>83</v>
      </c>
      <c r="I133" s="8">
        <v>15</v>
      </c>
      <c r="J133" s="8">
        <v>22</v>
      </c>
      <c r="K133" s="8">
        <v>37</v>
      </c>
      <c r="L133" s="8">
        <v>9</v>
      </c>
      <c r="M133" s="6">
        <f t="shared" si="38"/>
        <v>43</v>
      </c>
      <c r="N133" s="8">
        <v>13</v>
      </c>
      <c r="O133" s="8">
        <v>13</v>
      </c>
      <c r="P133" s="8">
        <v>17</v>
      </c>
      <c r="Q133" s="9">
        <f t="shared" si="33"/>
        <v>62.406015037593988</v>
      </c>
      <c r="R133" s="9">
        <f t="shared" si="34"/>
        <v>27.819548872180448</v>
      </c>
      <c r="S133" s="10"/>
    </row>
    <row r="134" spans="1:19" ht="12" x14ac:dyDescent="0.2">
      <c r="A134" s="50" t="s">
        <v>86</v>
      </c>
      <c r="B134" s="6">
        <f t="shared" si="35"/>
        <v>14</v>
      </c>
      <c r="C134" s="8"/>
      <c r="D134" s="6">
        <f t="shared" si="36"/>
        <v>14</v>
      </c>
      <c r="E134" s="6">
        <f t="shared" si="37"/>
        <v>14</v>
      </c>
      <c r="F134" s="8"/>
      <c r="G134" s="8"/>
      <c r="H134" s="6">
        <f t="shared" si="39"/>
        <v>14</v>
      </c>
      <c r="I134" s="8">
        <v>2</v>
      </c>
      <c r="J134" s="8">
        <v>5</v>
      </c>
      <c r="K134" s="8">
        <v>7</v>
      </c>
      <c r="L134" s="8"/>
      <c r="M134" s="6">
        <f t="shared" si="38"/>
        <v>0</v>
      </c>
      <c r="N134" s="8"/>
      <c r="O134" s="8"/>
      <c r="P134" s="8"/>
      <c r="Q134" s="9">
        <f t="shared" si="33"/>
        <v>100</v>
      </c>
      <c r="R134" s="9">
        <f t="shared" si="34"/>
        <v>50</v>
      </c>
      <c r="S134" s="10"/>
    </row>
    <row r="135" spans="1:19" x14ac:dyDescent="0.2">
      <c r="A135" s="12" t="s">
        <v>31</v>
      </c>
      <c r="B135" s="13">
        <f t="shared" si="35"/>
        <v>1807</v>
      </c>
      <c r="C135" s="14">
        <f>SUM(C114:C134)</f>
        <v>3</v>
      </c>
      <c r="D135" s="13">
        <f>E135+F135</f>
        <v>1804</v>
      </c>
      <c r="E135" s="13">
        <f>G135+H135+M135</f>
        <v>1788</v>
      </c>
      <c r="F135" s="14">
        <f>SUM(F114:F134)</f>
        <v>16</v>
      </c>
      <c r="G135" s="14">
        <f>SUM(G114:G134)</f>
        <v>39</v>
      </c>
      <c r="H135" s="14">
        <f>I135+J135+K135+L135</f>
        <v>1534</v>
      </c>
      <c r="I135" s="14">
        <f>SUM(I114:I134)</f>
        <v>167</v>
      </c>
      <c r="J135" s="14">
        <f>SUM(J114:J134)</f>
        <v>388</v>
      </c>
      <c r="K135" s="14">
        <f>SUM(K114:K134)</f>
        <v>736</v>
      </c>
      <c r="L135" s="14">
        <f>SUM(L114:L134)</f>
        <v>243</v>
      </c>
      <c r="M135" s="13">
        <f t="shared" si="38"/>
        <v>215</v>
      </c>
      <c r="N135" s="14">
        <f>SUM(N114:N134)</f>
        <v>94</v>
      </c>
      <c r="O135" s="14">
        <f>SUM(O114:O134)</f>
        <v>55</v>
      </c>
      <c r="P135" s="14">
        <f>SUM(P114:P134)</f>
        <v>66</v>
      </c>
      <c r="Q135" s="15">
        <f t="shared" si="33"/>
        <v>85.033259423503324</v>
      </c>
      <c r="R135" s="15">
        <f t="shared" si="34"/>
        <v>30.764966740576501</v>
      </c>
      <c r="S135" s="10"/>
    </row>
    <row r="136" spans="1:19" x14ac:dyDescent="0.2">
      <c r="A136" s="16" t="s">
        <v>32</v>
      </c>
      <c r="B136" s="10"/>
      <c r="C136" s="10"/>
      <c r="D136" s="17">
        <f>(D135/B135)*100</f>
        <v>99.833978970669619</v>
      </c>
      <c r="E136" s="17">
        <f>(E135/D135)*100</f>
        <v>99.113082039911305</v>
      </c>
      <c r="F136" s="17">
        <f>(F135/D135)*100</f>
        <v>0.88691796008869184</v>
      </c>
      <c r="G136" s="17">
        <f>(G135/D135)*100</f>
        <v>2.161862527716186</v>
      </c>
      <c r="H136" s="17">
        <f>(H135/D135)*100</f>
        <v>85.033259423503324</v>
      </c>
      <c r="I136" s="17">
        <f>(I135/D135)*100</f>
        <v>9.2572062084257212</v>
      </c>
      <c r="J136" s="17">
        <f>(J135/D135)*100</f>
        <v>21.507760532150776</v>
      </c>
      <c r="K136" s="17">
        <f>(K135/D135)*100</f>
        <v>40.798226164079821</v>
      </c>
      <c r="L136" s="17">
        <f>(L135/D135)*100</f>
        <v>13.470066518847007</v>
      </c>
      <c r="M136" s="17">
        <f>(M135/D135)*100</f>
        <v>11.917960088691796</v>
      </c>
      <c r="N136" s="17">
        <f>(N135/D135)*100</f>
        <v>5.2106430155210646</v>
      </c>
      <c r="O136" s="17">
        <f>(O135/D135)*100</f>
        <v>3.0487804878048781</v>
      </c>
      <c r="P136" s="17">
        <f>(P135/D135)*100</f>
        <v>3.6585365853658534</v>
      </c>
      <c r="Q136" s="18"/>
      <c r="R136" s="18"/>
      <c r="S136" s="10"/>
    </row>
    <row r="137" spans="1:19" x14ac:dyDescent="0.2">
      <c r="A137" s="69"/>
      <c r="B137" s="1"/>
      <c r="C137" s="1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2"/>
      <c r="R137" s="52"/>
      <c r="S137" s="1"/>
    </row>
    <row r="138" spans="1:19" x14ac:dyDescent="0.2">
      <c r="A138" s="102" t="s">
        <v>71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</row>
    <row r="139" spans="1:1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">
      <c r="A141" s="103" t="s">
        <v>0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</row>
    <row r="142" spans="1:19" x14ac:dyDescent="0.2">
      <c r="A142" s="103" t="s">
        <v>55</v>
      </c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</row>
    <row r="143" spans="1:19" x14ac:dyDescent="0.2">
      <c r="A143" s="104" t="s">
        <v>130</v>
      </c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</row>
    <row r="144" spans="1:19" x14ac:dyDescent="0.2">
      <c r="A144" s="1"/>
      <c r="B144" s="1"/>
      <c r="C144" s="2"/>
      <c r="D144" s="102" t="s">
        <v>41</v>
      </c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"/>
      <c r="P144" s="1"/>
      <c r="Q144" s="1"/>
      <c r="R144" s="1"/>
      <c r="S144" s="1"/>
    </row>
    <row r="145" spans="1:19" x14ac:dyDescent="0.2">
      <c r="A145" s="1"/>
      <c r="B145" s="1"/>
      <c r="C145" s="105" t="s">
        <v>36</v>
      </c>
      <c r="D145" s="10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05" t="s">
        <v>74</v>
      </c>
      <c r="P145" s="102"/>
      <c r="Q145" s="102"/>
      <c r="R145" s="102"/>
      <c r="S145" s="102"/>
    </row>
    <row r="146" spans="1:19" x14ac:dyDescent="0.2">
      <c r="A146" s="99" t="s">
        <v>3</v>
      </c>
      <c r="B146" s="99" t="s">
        <v>4</v>
      </c>
      <c r="C146" s="99" t="s">
        <v>73</v>
      </c>
      <c r="D146" s="99" t="s">
        <v>5</v>
      </c>
      <c r="E146" s="99" t="s">
        <v>6</v>
      </c>
      <c r="F146" s="106" t="s">
        <v>7</v>
      </c>
      <c r="G146" s="107" t="s">
        <v>77</v>
      </c>
      <c r="H146" s="99" t="s">
        <v>8</v>
      </c>
      <c r="I146" s="99"/>
      <c r="J146" s="99"/>
      <c r="K146" s="99"/>
      <c r="L146" s="99"/>
      <c r="M146" s="109" t="s">
        <v>9</v>
      </c>
      <c r="N146" s="110"/>
      <c r="O146" s="110"/>
      <c r="P146" s="111"/>
      <c r="Q146" s="99" t="s">
        <v>10</v>
      </c>
      <c r="R146" s="99" t="s">
        <v>11</v>
      </c>
      <c r="S146" s="101" t="s">
        <v>12</v>
      </c>
    </row>
    <row r="147" spans="1:19" ht="75" customHeight="1" x14ac:dyDescent="0.2">
      <c r="A147" s="99"/>
      <c r="B147" s="100"/>
      <c r="C147" s="99"/>
      <c r="D147" s="99"/>
      <c r="E147" s="99"/>
      <c r="F147" s="106"/>
      <c r="G147" s="108"/>
      <c r="H147" s="57" t="s">
        <v>82</v>
      </c>
      <c r="I147" s="57" t="s">
        <v>80</v>
      </c>
      <c r="J147" s="57" t="s">
        <v>13</v>
      </c>
      <c r="K147" s="57" t="s">
        <v>81</v>
      </c>
      <c r="L147" s="57" t="s">
        <v>14</v>
      </c>
      <c r="M147" s="3" t="s">
        <v>15</v>
      </c>
      <c r="N147" s="3" t="s">
        <v>16</v>
      </c>
      <c r="O147" s="3" t="s">
        <v>17</v>
      </c>
      <c r="P147" s="3" t="s">
        <v>18</v>
      </c>
      <c r="Q147" s="112"/>
      <c r="R147" s="100"/>
      <c r="S147" s="101"/>
    </row>
    <row r="148" spans="1:19" x14ac:dyDescent="0.2">
      <c r="A148" s="3">
        <v>1</v>
      </c>
      <c r="B148" s="4">
        <v>2</v>
      </c>
      <c r="C148" s="3">
        <v>3</v>
      </c>
      <c r="D148" s="3">
        <v>4</v>
      </c>
      <c r="E148" s="3">
        <v>5</v>
      </c>
      <c r="F148" s="3">
        <v>6</v>
      </c>
      <c r="G148" s="3">
        <v>7</v>
      </c>
      <c r="H148" s="3">
        <v>8</v>
      </c>
      <c r="I148" s="3">
        <v>9</v>
      </c>
      <c r="J148" s="3">
        <v>10</v>
      </c>
      <c r="K148" s="3">
        <v>11</v>
      </c>
      <c r="L148" s="3">
        <v>12</v>
      </c>
      <c r="M148" s="3">
        <v>13</v>
      </c>
      <c r="N148" s="3">
        <v>14</v>
      </c>
      <c r="O148" s="3">
        <v>15</v>
      </c>
      <c r="P148" s="3">
        <v>16</v>
      </c>
      <c r="Q148" s="3">
        <v>17</v>
      </c>
      <c r="R148" s="4">
        <v>18</v>
      </c>
      <c r="S148" s="5">
        <v>19</v>
      </c>
    </row>
    <row r="149" spans="1:19" ht="12" x14ac:dyDescent="0.2">
      <c r="A149" s="50" t="s">
        <v>19</v>
      </c>
      <c r="B149" s="6">
        <f>C149+D149</f>
        <v>42</v>
      </c>
      <c r="C149" s="7"/>
      <c r="D149" s="6">
        <f>E149+F149</f>
        <v>42</v>
      </c>
      <c r="E149" s="6">
        <f>G149+H149+M149</f>
        <v>42</v>
      </c>
      <c r="F149" s="8"/>
      <c r="G149" s="8"/>
      <c r="H149" s="6">
        <f t="shared" ref="H149:H169" si="44">SUM(I149:L149)</f>
        <v>42</v>
      </c>
      <c r="I149" s="8">
        <v>11</v>
      </c>
      <c r="J149" s="8">
        <v>5</v>
      </c>
      <c r="K149" s="8">
        <v>11</v>
      </c>
      <c r="L149" s="8">
        <v>15</v>
      </c>
      <c r="M149" s="6">
        <f>SUM(N149:P149)</f>
        <v>0</v>
      </c>
      <c r="N149" s="8"/>
      <c r="O149" s="8"/>
      <c r="P149" s="8"/>
      <c r="Q149" s="9">
        <f t="shared" ref="Q149:Q170" si="45">(H149/D149)*100</f>
        <v>100</v>
      </c>
      <c r="R149" s="9">
        <f t="shared" ref="R149:R170" si="46">((J149+I149)/D149)*100</f>
        <v>38.095238095238095</v>
      </c>
      <c r="S149" s="10"/>
    </row>
    <row r="150" spans="1:19" ht="12" x14ac:dyDescent="0.2">
      <c r="A150" s="50" t="s">
        <v>20</v>
      </c>
      <c r="B150" s="6">
        <f t="shared" ref="B150:B170" si="47">C150+D150</f>
        <v>44</v>
      </c>
      <c r="C150" s="8"/>
      <c r="D150" s="6">
        <f t="shared" ref="D150:D169" si="48">E150+F150</f>
        <v>44</v>
      </c>
      <c r="E150" s="6">
        <f t="shared" ref="E150:E169" si="49">G150+H150+M150</f>
        <v>44</v>
      </c>
      <c r="F150" s="8"/>
      <c r="G150" s="8">
        <v>1</v>
      </c>
      <c r="H150" s="6">
        <f t="shared" si="44"/>
        <v>42</v>
      </c>
      <c r="I150" s="8">
        <v>2</v>
      </c>
      <c r="J150" s="8">
        <v>11</v>
      </c>
      <c r="K150" s="8">
        <v>29</v>
      </c>
      <c r="L150" s="8"/>
      <c r="M150" s="6">
        <f t="shared" ref="M150:M169" si="50">SUM(N150:P150)</f>
        <v>1</v>
      </c>
      <c r="N150" s="8">
        <v>1</v>
      </c>
      <c r="O150" s="8"/>
      <c r="P150" s="8"/>
      <c r="Q150" s="9">
        <f t="shared" si="45"/>
        <v>95.454545454545453</v>
      </c>
      <c r="R150" s="9">
        <f t="shared" si="46"/>
        <v>29.545454545454547</v>
      </c>
      <c r="S150" s="10"/>
    </row>
    <row r="151" spans="1:19" ht="12" x14ac:dyDescent="0.2">
      <c r="A151" s="50" t="s">
        <v>39</v>
      </c>
      <c r="B151" s="6">
        <f t="shared" si="47"/>
        <v>100</v>
      </c>
      <c r="C151" s="8">
        <v>1</v>
      </c>
      <c r="D151" s="6">
        <f t="shared" si="48"/>
        <v>99</v>
      </c>
      <c r="E151" s="6">
        <f t="shared" si="49"/>
        <v>99</v>
      </c>
      <c r="F151" s="8"/>
      <c r="G151" s="8"/>
      <c r="H151" s="6">
        <f t="shared" si="44"/>
        <v>48</v>
      </c>
      <c r="I151" s="8">
        <v>15</v>
      </c>
      <c r="J151" s="8">
        <v>25</v>
      </c>
      <c r="K151" s="8">
        <v>8</v>
      </c>
      <c r="L151" s="8"/>
      <c r="M151" s="6">
        <f t="shared" si="50"/>
        <v>51</v>
      </c>
      <c r="N151" s="8">
        <v>20</v>
      </c>
      <c r="O151" s="8">
        <v>4</v>
      </c>
      <c r="P151" s="8">
        <v>27</v>
      </c>
      <c r="Q151" s="9">
        <f t="shared" si="45"/>
        <v>48.484848484848484</v>
      </c>
      <c r="R151" s="9">
        <f t="shared" si="46"/>
        <v>40.404040404040401</v>
      </c>
      <c r="S151" s="10"/>
    </row>
    <row r="152" spans="1:19" ht="11.25" customHeight="1" x14ac:dyDescent="0.2">
      <c r="A152" s="50" t="s">
        <v>65</v>
      </c>
      <c r="B152" s="6">
        <f t="shared" si="47"/>
        <v>72</v>
      </c>
      <c r="C152" s="8"/>
      <c r="D152" s="6">
        <f t="shared" si="48"/>
        <v>72</v>
      </c>
      <c r="E152" s="6">
        <f t="shared" si="49"/>
        <v>72</v>
      </c>
      <c r="F152" s="8"/>
      <c r="G152" s="8"/>
      <c r="H152" s="6">
        <f t="shared" si="44"/>
        <v>72</v>
      </c>
      <c r="I152" s="8">
        <v>3</v>
      </c>
      <c r="J152" s="8">
        <v>24</v>
      </c>
      <c r="K152" s="8">
        <v>25</v>
      </c>
      <c r="L152" s="8">
        <v>20</v>
      </c>
      <c r="M152" s="6">
        <f t="shared" si="50"/>
        <v>0</v>
      </c>
      <c r="N152" s="8"/>
      <c r="O152" s="8"/>
      <c r="P152" s="8"/>
      <c r="Q152" s="9">
        <f t="shared" si="45"/>
        <v>100</v>
      </c>
      <c r="R152" s="9">
        <f t="shared" si="46"/>
        <v>37.5</v>
      </c>
      <c r="S152" s="10"/>
    </row>
    <row r="153" spans="1:19" ht="12" x14ac:dyDescent="0.2">
      <c r="A153" s="50" t="s">
        <v>21</v>
      </c>
      <c r="B153" s="6">
        <f t="shared" si="47"/>
        <v>70</v>
      </c>
      <c r="C153" s="8"/>
      <c r="D153" s="6">
        <f t="shared" si="48"/>
        <v>70</v>
      </c>
      <c r="E153" s="6">
        <f t="shared" si="49"/>
        <v>70</v>
      </c>
      <c r="F153" s="8"/>
      <c r="G153" s="8"/>
      <c r="H153" s="6">
        <f t="shared" si="44"/>
        <v>49</v>
      </c>
      <c r="I153" s="8">
        <v>3</v>
      </c>
      <c r="J153" s="8">
        <v>12</v>
      </c>
      <c r="K153" s="8">
        <v>33</v>
      </c>
      <c r="L153" s="8">
        <v>1</v>
      </c>
      <c r="M153" s="6">
        <f t="shared" si="50"/>
        <v>21</v>
      </c>
      <c r="N153" s="8">
        <v>7</v>
      </c>
      <c r="O153" s="8">
        <v>2</v>
      </c>
      <c r="P153" s="8">
        <v>12</v>
      </c>
      <c r="Q153" s="9">
        <f t="shared" si="45"/>
        <v>70</v>
      </c>
      <c r="R153" s="9">
        <f t="shared" si="46"/>
        <v>21.428571428571427</v>
      </c>
      <c r="S153" s="10"/>
    </row>
    <row r="154" spans="1:19" ht="12" x14ac:dyDescent="0.2">
      <c r="A154" s="50" t="s">
        <v>38</v>
      </c>
      <c r="B154" s="6">
        <f t="shared" si="47"/>
        <v>72</v>
      </c>
      <c r="C154" s="8"/>
      <c r="D154" s="6">
        <f t="shared" si="48"/>
        <v>72</v>
      </c>
      <c r="E154" s="6">
        <f t="shared" si="49"/>
        <v>72</v>
      </c>
      <c r="F154" s="8"/>
      <c r="G154" s="8"/>
      <c r="H154" s="6">
        <f t="shared" si="44"/>
        <v>66</v>
      </c>
      <c r="I154" s="8">
        <v>15</v>
      </c>
      <c r="J154" s="8">
        <v>21</v>
      </c>
      <c r="K154" s="8">
        <v>27</v>
      </c>
      <c r="L154" s="8">
        <v>3</v>
      </c>
      <c r="M154" s="6">
        <f t="shared" si="50"/>
        <v>6</v>
      </c>
      <c r="N154" s="8">
        <v>5</v>
      </c>
      <c r="O154" s="8">
        <v>1</v>
      </c>
      <c r="P154" s="8"/>
      <c r="Q154" s="9">
        <f t="shared" si="45"/>
        <v>91.666666666666657</v>
      </c>
      <c r="R154" s="9">
        <f t="shared" si="46"/>
        <v>50</v>
      </c>
      <c r="S154" s="10"/>
    </row>
    <row r="155" spans="1:19" ht="12" x14ac:dyDescent="0.2">
      <c r="A155" s="50" t="s">
        <v>22</v>
      </c>
      <c r="B155" s="6">
        <f t="shared" si="47"/>
        <v>83</v>
      </c>
      <c r="C155" s="8">
        <v>2</v>
      </c>
      <c r="D155" s="6">
        <f t="shared" si="48"/>
        <v>81</v>
      </c>
      <c r="E155" s="6">
        <f t="shared" si="49"/>
        <v>81</v>
      </c>
      <c r="F155" s="8"/>
      <c r="G155" s="8"/>
      <c r="H155" s="6">
        <f t="shared" si="44"/>
        <v>80</v>
      </c>
      <c r="I155" s="8">
        <v>3</v>
      </c>
      <c r="J155" s="8">
        <v>15</v>
      </c>
      <c r="K155" s="8">
        <v>54</v>
      </c>
      <c r="L155" s="8">
        <v>8</v>
      </c>
      <c r="M155" s="6">
        <f t="shared" si="50"/>
        <v>1</v>
      </c>
      <c r="N155" s="8">
        <v>1</v>
      </c>
      <c r="O155" s="8"/>
      <c r="P155" s="8"/>
      <c r="Q155" s="9">
        <f t="shared" si="45"/>
        <v>98.76543209876543</v>
      </c>
      <c r="R155" s="9">
        <f t="shared" si="46"/>
        <v>22.222222222222221</v>
      </c>
      <c r="S155" s="10"/>
    </row>
    <row r="156" spans="1:19" ht="12" x14ac:dyDescent="0.2">
      <c r="A156" s="50" t="s">
        <v>67</v>
      </c>
      <c r="B156" s="6">
        <f t="shared" si="47"/>
        <v>71</v>
      </c>
      <c r="C156" s="8"/>
      <c r="D156" s="6">
        <f t="shared" si="48"/>
        <v>71</v>
      </c>
      <c r="E156" s="6">
        <f t="shared" si="49"/>
        <v>71</v>
      </c>
      <c r="F156" s="8"/>
      <c r="G156" s="8"/>
      <c r="H156" s="6">
        <f t="shared" si="44"/>
        <v>59</v>
      </c>
      <c r="I156" s="8">
        <v>10</v>
      </c>
      <c r="J156" s="8">
        <v>15</v>
      </c>
      <c r="K156" s="8">
        <v>22</v>
      </c>
      <c r="L156" s="8">
        <v>12</v>
      </c>
      <c r="M156" s="6">
        <f t="shared" si="50"/>
        <v>12</v>
      </c>
      <c r="N156" s="8">
        <v>11</v>
      </c>
      <c r="O156" s="8"/>
      <c r="P156" s="8">
        <v>1</v>
      </c>
      <c r="Q156" s="9">
        <f>(H156/D156)*100</f>
        <v>83.098591549295776</v>
      </c>
      <c r="R156" s="9">
        <f>((J156+I156)/D156)*100</f>
        <v>35.2112676056338</v>
      </c>
      <c r="S156" s="10"/>
    </row>
    <row r="157" spans="1:19" ht="12" x14ac:dyDescent="0.2">
      <c r="A157" s="50" t="s">
        <v>23</v>
      </c>
      <c r="B157" s="6">
        <f t="shared" si="47"/>
        <v>39</v>
      </c>
      <c r="C157" s="8"/>
      <c r="D157" s="6">
        <f t="shared" si="48"/>
        <v>39</v>
      </c>
      <c r="E157" s="6">
        <f t="shared" si="49"/>
        <v>39</v>
      </c>
      <c r="F157" s="8"/>
      <c r="G157" s="8"/>
      <c r="H157" s="6">
        <f t="shared" si="44"/>
        <v>39</v>
      </c>
      <c r="I157" s="8">
        <v>6</v>
      </c>
      <c r="J157" s="8">
        <v>10</v>
      </c>
      <c r="K157" s="8">
        <v>5</v>
      </c>
      <c r="L157" s="8">
        <v>18</v>
      </c>
      <c r="M157" s="6">
        <f t="shared" si="50"/>
        <v>0</v>
      </c>
      <c r="N157" s="8"/>
      <c r="O157" s="8"/>
      <c r="P157" s="8"/>
      <c r="Q157" s="9">
        <f t="shared" si="45"/>
        <v>100</v>
      </c>
      <c r="R157" s="9">
        <f t="shared" si="46"/>
        <v>41.025641025641022</v>
      </c>
      <c r="S157" s="10"/>
    </row>
    <row r="158" spans="1:19" ht="12" x14ac:dyDescent="0.2">
      <c r="A158" s="50" t="s">
        <v>24</v>
      </c>
      <c r="B158" s="6">
        <f t="shared" si="47"/>
        <v>234</v>
      </c>
      <c r="C158" s="8"/>
      <c r="D158" s="6">
        <f t="shared" si="48"/>
        <v>234</v>
      </c>
      <c r="E158" s="6">
        <f t="shared" si="49"/>
        <v>230</v>
      </c>
      <c r="F158" s="8">
        <v>4</v>
      </c>
      <c r="G158" s="8"/>
      <c r="H158" s="6">
        <f t="shared" si="44"/>
        <v>229</v>
      </c>
      <c r="I158" s="8">
        <v>26</v>
      </c>
      <c r="J158" s="8">
        <v>94</v>
      </c>
      <c r="K158" s="8">
        <v>107</v>
      </c>
      <c r="L158" s="8">
        <v>2</v>
      </c>
      <c r="M158" s="6">
        <f t="shared" si="50"/>
        <v>1</v>
      </c>
      <c r="N158" s="8">
        <v>1</v>
      </c>
      <c r="O158" s="8"/>
      <c r="P158" s="8"/>
      <c r="Q158" s="9">
        <f t="shared" si="45"/>
        <v>97.863247863247864</v>
      </c>
      <c r="R158" s="9">
        <f t="shared" si="46"/>
        <v>51.282051282051277</v>
      </c>
      <c r="S158" s="10"/>
    </row>
    <row r="159" spans="1:19" ht="12" x14ac:dyDescent="0.2">
      <c r="A159" s="50" t="s">
        <v>64</v>
      </c>
      <c r="B159" s="6">
        <f t="shared" si="47"/>
        <v>161</v>
      </c>
      <c r="C159" s="8"/>
      <c r="D159" s="6">
        <f t="shared" si="48"/>
        <v>161</v>
      </c>
      <c r="E159" s="6">
        <f t="shared" si="49"/>
        <v>161</v>
      </c>
      <c r="F159" s="8"/>
      <c r="G159" s="8">
        <v>29</v>
      </c>
      <c r="H159" s="6">
        <f t="shared" si="44"/>
        <v>127</v>
      </c>
      <c r="I159" s="8"/>
      <c r="J159" s="8">
        <v>52</v>
      </c>
      <c r="K159" s="8">
        <v>75</v>
      </c>
      <c r="L159" s="8"/>
      <c r="M159" s="6">
        <f t="shared" si="50"/>
        <v>5</v>
      </c>
      <c r="N159" s="8">
        <v>5</v>
      </c>
      <c r="O159" s="8"/>
      <c r="P159" s="8"/>
      <c r="Q159" s="9">
        <f t="shared" si="45"/>
        <v>78.881987577639762</v>
      </c>
      <c r="R159" s="9">
        <f t="shared" si="46"/>
        <v>32.298136645962735</v>
      </c>
      <c r="S159" s="39"/>
    </row>
    <row r="160" spans="1:19" ht="24" x14ac:dyDescent="0.2">
      <c r="A160" s="50" t="s">
        <v>68</v>
      </c>
      <c r="B160" s="6">
        <f t="shared" si="47"/>
        <v>67</v>
      </c>
      <c r="C160" s="8"/>
      <c r="D160" s="6">
        <f t="shared" ref="D160" si="51">E160+F160</f>
        <v>67</v>
      </c>
      <c r="E160" s="6">
        <f t="shared" ref="E160" si="52">G160+H160+M160</f>
        <v>67</v>
      </c>
      <c r="F160" s="8"/>
      <c r="G160" s="8"/>
      <c r="H160" s="6">
        <f t="shared" si="44"/>
        <v>47</v>
      </c>
      <c r="I160" s="8">
        <v>9</v>
      </c>
      <c r="J160" s="8">
        <v>17</v>
      </c>
      <c r="K160" s="8">
        <v>20</v>
      </c>
      <c r="L160" s="8">
        <v>1</v>
      </c>
      <c r="M160" s="6">
        <f t="shared" si="50"/>
        <v>20</v>
      </c>
      <c r="N160" s="8">
        <v>6</v>
      </c>
      <c r="O160" s="8">
        <v>10</v>
      </c>
      <c r="P160" s="8">
        <v>4</v>
      </c>
      <c r="Q160" s="9">
        <f t="shared" ref="Q160" si="53">(H160/D160)*100</f>
        <v>70.149253731343293</v>
      </c>
      <c r="R160" s="9">
        <f t="shared" ref="R160" si="54">((J160+I160)/D160)*100</f>
        <v>38.805970149253731</v>
      </c>
      <c r="S160" s="39"/>
    </row>
    <row r="161" spans="1:19" ht="13.5" customHeight="1" x14ac:dyDescent="0.2">
      <c r="A161" s="50" t="s">
        <v>25</v>
      </c>
      <c r="B161" s="6">
        <f t="shared" si="47"/>
        <v>74</v>
      </c>
      <c r="C161" s="8"/>
      <c r="D161" s="6">
        <f t="shared" si="48"/>
        <v>74</v>
      </c>
      <c r="E161" s="6">
        <f t="shared" si="49"/>
        <v>74</v>
      </c>
      <c r="F161" s="8"/>
      <c r="G161" s="8"/>
      <c r="H161" s="6">
        <f t="shared" si="44"/>
        <v>64</v>
      </c>
      <c r="I161" s="8">
        <v>6</v>
      </c>
      <c r="J161" s="8">
        <v>9</v>
      </c>
      <c r="K161" s="8">
        <v>47</v>
      </c>
      <c r="L161" s="8">
        <v>2</v>
      </c>
      <c r="M161" s="6">
        <f t="shared" si="50"/>
        <v>10</v>
      </c>
      <c r="N161" s="8">
        <v>2</v>
      </c>
      <c r="O161" s="8">
        <v>2</v>
      </c>
      <c r="P161" s="8">
        <v>6</v>
      </c>
      <c r="Q161" s="9">
        <f t="shared" si="45"/>
        <v>86.486486486486484</v>
      </c>
      <c r="R161" s="9">
        <f t="shared" si="46"/>
        <v>20.27027027027027</v>
      </c>
      <c r="S161" s="10"/>
    </row>
    <row r="162" spans="1:19" ht="13.5" customHeight="1" x14ac:dyDescent="0.2">
      <c r="A162" s="50" t="s">
        <v>26</v>
      </c>
      <c r="B162" s="6">
        <f t="shared" si="47"/>
        <v>51</v>
      </c>
      <c r="C162" s="8"/>
      <c r="D162" s="6">
        <f t="shared" si="48"/>
        <v>51</v>
      </c>
      <c r="E162" s="6">
        <f t="shared" si="49"/>
        <v>51</v>
      </c>
      <c r="F162" s="8"/>
      <c r="G162" s="8"/>
      <c r="H162" s="6">
        <f t="shared" si="44"/>
        <v>50</v>
      </c>
      <c r="I162" s="8">
        <v>13</v>
      </c>
      <c r="J162" s="8">
        <v>4</v>
      </c>
      <c r="K162" s="8">
        <v>13</v>
      </c>
      <c r="L162" s="8">
        <v>20</v>
      </c>
      <c r="M162" s="6">
        <f t="shared" si="50"/>
        <v>1</v>
      </c>
      <c r="N162" s="8"/>
      <c r="O162" s="8"/>
      <c r="P162" s="8">
        <v>1</v>
      </c>
      <c r="Q162" s="9">
        <f t="shared" si="45"/>
        <v>98.039215686274503</v>
      </c>
      <c r="R162" s="9">
        <f t="shared" si="46"/>
        <v>33.333333333333329</v>
      </c>
      <c r="S162" s="10"/>
    </row>
    <row r="163" spans="1:19" ht="24" x14ac:dyDescent="0.2">
      <c r="A163" s="50" t="s">
        <v>27</v>
      </c>
      <c r="B163" s="6">
        <f t="shared" si="47"/>
        <v>42</v>
      </c>
      <c r="C163" s="8"/>
      <c r="D163" s="6">
        <f t="shared" si="48"/>
        <v>42</v>
      </c>
      <c r="E163" s="6">
        <f t="shared" si="49"/>
        <v>42</v>
      </c>
      <c r="F163" s="8"/>
      <c r="G163" s="8"/>
      <c r="H163" s="6">
        <f t="shared" si="44"/>
        <v>33</v>
      </c>
      <c r="I163" s="8"/>
      <c r="J163" s="8">
        <v>6</v>
      </c>
      <c r="K163" s="8">
        <v>22</v>
      </c>
      <c r="L163" s="8">
        <v>5</v>
      </c>
      <c r="M163" s="6">
        <f t="shared" si="50"/>
        <v>9</v>
      </c>
      <c r="N163" s="8">
        <v>5</v>
      </c>
      <c r="O163" s="8"/>
      <c r="P163" s="8">
        <v>4</v>
      </c>
      <c r="Q163" s="9">
        <f t="shared" si="45"/>
        <v>78.571428571428569</v>
      </c>
      <c r="R163" s="9">
        <f t="shared" si="46"/>
        <v>14.285714285714285</v>
      </c>
      <c r="S163" s="39"/>
    </row>
    <row r="164" spans="1:19" ht="24" x14ac:dyDescent="0.2">
      <c r="A164" s="50" t="s">
        <v>69</v>
      </c>
      <c r="B164" s="6">
        <f t="shared" si="47"/>
        <v>21</v>
      </c>
      <c r="C164" s="8"/>
      <c r="D164" s="6">
        <f t="shared" si="48"/>
        <v>21</v>
      </c>
      <c r="E164" s="6">
        <f t="shared" si="49"/>
        <v>21</v>
      </c>
      <c r="F164" s="8"/>
      <c r="G164" s="8"/>
      <c r="H164" s="6">
        <f t="shared" si="44"/>
        <v>21</v>
      </c>
      <c r="I164" s="8">
        <v>2</v>
      </c>
      <c r="J164" s="8">
        <v>6</v>
      </c>
      <c r="K164" s="8">
        <v>9</v>
      </c>
      <c r="L164" s="8">
        <v>4</v>
      </c>
      <c r="M164" s="6">
        <f t="shared" si="50"/>
        <v>0</v>
      </c>
      <c r="N164" s="8"/>
      <c r="O164" s="8"/>
      <c r="P164" s="8"/>
      <c r="Q164" s="9">
        <f t="shared" si="45"/>
        <v>100</v>
      </c>
      <c r="R164" s="9">
        <f t="shared" si="46"/>
        <v>38.095238095238095</v>
      </c>
      <c r="S164" s="10"/>
    </row>
    <row r="165" spans="1:19" ht="12" x14ac:dyDescent="0.2">
      <c r="A165" s="50" t="s">
        <v>28</v>
      </c>
      <c r="B165" s="6">
        <f t="shared" si="47"/>
        <v>29</v>
      </c>
      <c r="C165" s="8">
        <v>1</v>
      </c>
      <c r="D165" s="6">
        <f t="shared" si="48"/>
        <v>28</v>
      </c>
      <c r="E165" s="6">
        <f t="shared" si="49"/>
        <v>28</v>
      </c>
      <c r="F165" s="8"/>
      <c r="G165" s="8"/>
      <c r="H165" s="6">
        <f t="shared" si="44"/>
        <v>25</v>
      </c>
      <c r="I165" s="8">
        <v>6</v>
      </c>
      <c r="J165" s="8">
        <v>11</v>
      </c>
      <c r="K165" s="8">
        <v>5</v>
      </c>
      <c r="L165" s="8">
        <v>3</v>
      </c>
      <c r="M165" s="6">
        <f t="shared" si="50"/>
        <v>3</v>
      </c>
      <c r="N165" s="8">
        <v>3</v>
      </c>
      <c r="O165" s="8"/>
      <c r="P165" s="8"/>
      <c r="Q165" s="9">
        <f t="shared" si="45"/>
        <v>89.285714285714292</v>
      </c>
      <c r="R165" s="9">
        <f t="shared" si="46"/>
        <v>60.714285714285708</v>
      </c>
      <c r="S165" s="10"/>
    </row>
    <row r="166" spans="1:19" ht="12" x14ac:dyDescent="0.2">
      <c r="A166" s="50" t="s">
        <v>29</v>
      </c>
      <c r="B166" s="6">
        <f t="shared" si="47"/>
        <v>60</v>
      </c>
      <c r="C166" s="8"/>
      <c r="D166" s="6">
        <f t="shared" si="48"/>
        <v>60</v>
      </c>
      <c r="E166" s="6">
        <f t="shared" si="49"/>
        <v>60</v>
      </c>
      <c r="F166" s="8"/>
      <c r="G166" s="8"/>
      <c r="H166" s="6">
        <f t="shared" si="44"/>
        <v>54</v>
      </c>
      <c r="I166" s="8">
        <v>9</v>
      </c>
      <c r="J166" s="8">
        <v>8</v>
      </c>
      <c r="K166" s="8">
        <v>29</v>
      </c>
      <c r="L166" s="8">
        <v>8</v>
      </c>
      <c r="M166" s="6">
        <f t="shared" si="50"/>
        <v>6</v>
      </c>
      <c r="N166" s="8"/>
      <c r="O166" s="8">
        <v>1</v>
      </c>
      <c r="P166" s="8">
        <v>5</v>
      </c>
      <c r="Q166" s="9">
        <f t="shared" si="45"/>
        <v>90</v>
      </c>
      <c r="R166" s="9">
        <f t="shared" si="46"/>
        <v>28.333333333333332</v>
      </c>
      <c r="S166" s="10"/>
    </row>
    <row r="167" spans="1:19" ht="12" x14ac:dyDescent="0.2">
      <c r="A167" s="50" t="s">
        <v>30</v>
      </c>
      <c r="B167" s="6">
        <f t="shared" si="47"/>
        <v>38</v>
      </c>
      <c r="C167" s="8">
        <v>2</v>
      </c>
      <c r="D167" s="6">
        <f t="shared" si="48"/>
        <v>36</v>
      </c>
      <c r="E167" s="6">
        <f t="shared" si="49"/>
        <v>36</v>
      </c>
      <c r="F167" s="8"/>
      <c r="G167" s="8"/>
      <c r="H167" s="6">
        <f t="shared" si="44"/>
        <v>36</v>
      </c>
      <c r="I167" s="8">
        <v>6</v>
      </c>
      <c r="J167" s="8">
        <v>5</v>
      </c>
      <c r="K167" s="8">
        <v>17</v>
      </c>
      <c r="L167" s="8">
        <v>8</v>
      </c>
      <c r="M167" s="6">
        <f t="shared" si="50"/>
        <v>0</v>
      </c>
      <c r="N167" s="8"/>
      <c r="O167" s="8"/>
      <c r="P167" s="8"/>
      <c r="Q167" s="9">
        <f t="shared" si="45"/>
        <v>100</v>
      </c>
      <c r="R167" s="9">
        <f t="shared" si="46"/>
        <v>30.555555555555557</v>
      </c>
      <c r="S167" s="10"/>
    </row>
    <row r="168" spans="1:19" ht="12" x14ac:dyDescent="0.2">
      <c r="A168" s="50" t="s">
        <v>70</v>
      </c>
      <c r="B168" s="6">
        <f t="shared" si="47"/>
        <v>143</v>
      </c>
      <c r="C168" s="8"/>
      <c r="D168" s="6">
        <f t="shared" si="48"/>
        <v>143</v>
      </c>
      <c r="E168" s="6">
        <f t="shared" si="49"/>
        <v>143</v>
      </c>
      <c r="F168" s="8"/>
      <c r="G168" s="8">
        <v>3</v>
      </c>
      <c r="H168" s="6">
        <f t="shared" si="44"/>
        <v>111</v>
      </c>
      <c r="I168" s="8">
        <v>25</v>
      </c>
      <c r="J168" s="8">
        <v>25</v>
      </c>
      <c r="K168" s="8">
        <v>56</v>
      </c>
      <c r="L168" s="8">
        <v>5</v>
      </c>
      <c r="M168" s="6">
        <f t="shared" si="50"/>
        <v>29</v>
      </c>
      <c r="N168" s="8">
        <v>14</v>
      </c>
      <c r="O168" s="8">
        <v>5</v>
      </c>
      <c r="P168" s="8">
        <v>10</v>
      </c>
      <c r="Q168" s="9">
        <f t="shared" si="45"/>
        <v>77.622377622377627</v>
      </c>
      <c r="R168" s="9">
        <f t="shared" si="46"/>
        <v>34.965034965034967</v>
      </c>
      <c r="S168" s="10"/>
    </row>
    <row r="169" spans="1:19" ht="12" x14ac:dyDescent="0.2">
      <c r="A169" s="50" t="s">
        <v>87</v>
      </c>
      <c r="B169" s="6">
        <f t="shared" si="47"/>
        <v>9</v>
      </c>
      <c r="C169" s="8"/>
      <c r="D169" s="6">
        <f t="shared" si="48"/>
        <v>9</v>
      </c>
      <c r="E169" s="6">
        <f t="shared" si="49"/>
        <v>9</v>
      </c>
      <c r="F169" s="8"/>
      <c r="G169" s="8"/>
      <c r="H169" s="6">
        <f t="shared" si="44"/>
        <v>9</v>
      </c>
      <c r="I169" s="8">
        <v>2</v>
      </c>
      <c r="J169" s="8">
        <v>4</v>
      </c>
      <c r="K169" s="8">
        <v>3</v>
      </c>
      <c r="L169" s="8"/>
      <c r="M169" s="6">
        <f t="shared" si="50"/>
        <v>0</v>
      </c>
      <c r="N169" s="8"/>
      <c r="O169" s="8"/>
      <c r="P169" s="8"/>
      <c r="Q169" s="9">
        <f t="shared" si="45"/>
        <v>100</v>
      </c>
      <c r="R169" s="9">
        <f t="shared" si="46"/>
        <v>66.666666666666657</v>
      </c>
      <c r="S169" s="10"/>
    </row>
    <row r="170" spans="1:19" x14ac:dyDescent="0.2">
      <c r="A170" s="12" t="s">
        <v>31</v>
      </c>
      <c r="B170" s="13">
        <f t="shared" si="47"/>
        <v>1522</v>
      </c>
      <c r="C170" s="14">
        <f>SUM(C149:C169)</f>
        <v>6</v>
      </c>
      <c r="D170" s="14">
        <f>E170+F170</f>
        <v>1516</v>
      </c>
      <c r="E170" s="14">
        <f>G170+H170+M170</f>
        <v>1512</v>
      </c>
      <c r="F170" s="14">
        <f>SUM(F149:F169)</f>
        <v>4</v>
      </c>
      <c r="G170" s="14">
        <f>SUM(G149:G169)</f>
        <v>33</v>
      </c>
      <c r="H170" s="14">
        <f>I170+J170+K170+L170</f>
        <v>1303</v>
      </c>
      <c r="I170" s="14">
        <f>SUM(I149:I169)</f>
        <v>172</v>
      </c>
      <c r="J170" s="14">
        <f>SUM(J149:J169)</f>
        <v>379</v>
      </c>
      <c r="K170" s="14">
        <f>SUM(K149:K169)</f>
        <v>617</v>
      </c>
      <c r="L170" s="14">
        <f>SUM(L149:L169)</f>
        <v>135</v>
      </c>
      <c r="M170" s="14">
        <f>N170+O170+P170</f>
        <v>176</v>
      </c>
      <c r="N170" s="14">
        <f>SUM(N149:N169)</f>
        <v>81</v>
      </c>
      <c r="O170" s="14">
        <f>SUM(O149:O169)</f>
        <v>25</v>
      </c>
      <c r="P170" s="14">
        <f>SUM(P149:P169)</f>
        <v>70</v>
      </c>
      <c r="Q170" s="15">
        <f t="shared" si="45"/>
        <v>85.949868073878633</v>
      </c>
      <c r="R170" s="15">
        <f t="shared" si="46"/>
        <v>36.345646437994723</v>
      </c>
      <c r="S170" s="10"/>
    </row>
    <row r="171" spans="1:19" x14ac:dyDescent="0.2">
      <c r="A171" s="16" t="s">
        <v>32</v>
      </c>
      <c r="B171" s="10"/>
      <c r="C171" s="10"/>
      <c r="D171" s="17">
        <f>(D170/B170)*100</f>
        <v>99.605781865965838</v>
      </c>
      <c r="E171" s="17">
        <f>(E170/D170)*100</f>
        <v>99.736147757255935</v>
      </c>
      <c r="F171" s="17">
        <f>(F170/D170)*100</f>
        <v>0.26385224274406333</v>
      </c>
      <c r="G171" s="17">
        <f>(G170/D170)*100</f>
        <v>2.1767810026385224</v>
      </c>
      <c r="H171" s="17">
        <f>(H170/D170)*100</f>
        <v>85.949868073878633</v>
      </c>
      <c r="I171" s="17">
        <f>(I170/D170)*100</f>
        <v>11.345646437994723</v>
      </c>
      <c r="J171" s="17">
        <f>(J170/D170)*100</f>
        <v>25</v>
      </c>
      <c r="K171" s="17">
        <f>(K170/D170)*100</f>
        <v>40.699208443271765</v>
      </c>
      <c r="L171" s="17">
        <f>(L170/D170)*100</f>
        <v>8.9050131926121381</v>
      </c>
      <c r="M171" s="17">
        <f>(M170/D170)*100</f>
        <v>11.609498680738787</v>
      </c>
      <c r="N171" s="17">
        <f>(N170/D170)*100</f>
        <v>5.3430079155672816</v>
      </c>
      <c r="O171" s="17">
        <f>(O170/D170)*100</f>
        <v>1.6490765171503958</v>
      </c>
      <c r="P171" s="17">
        <f>(P170/D170)*100</f>
        <v>4.6174142480211078</v>
      </c>
      <c r="Q171" s="18"/>
      <c r="R171" s="18"/>
      <c r="S171" s="10"/>
    </row>
    <row r="172" spans="1:19" x14ac:dyDescent="0.2">
      <c r="A172" s="69"/>
      <c r="B172" s="1"/>
      <c r="C172" s="1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2"/>
      <c r="R172" s="52"/>
      <c r="S172" s="1"/>
    </row>
    <row r="173" spans="1:19" x14ac:dyDescent="0.2">
      <c r="A173" s="102" t="s">
        <v>71</v>
      </c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</row>
    <row r="174" spans="1:19" x14ac:dyDescent="0.2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</row>
    <row r="175" spans="1:1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">
      <c r="A176" s="103" t="s">
        <v>0</v>
      </c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</row>
    <row r="177" spans="1:19" x14ac:dyDescent="0.2">
      <c r="A177" s="103" t="s">
        <v>55</v>
      </c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</row>
    <row r="178" spans="1:19" x14ac:dyDescent="0.2">
      <c r="A178" s="104" t="s">
        <v>130</v>
      </c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</row>
    <row r="179" spans="1:19" x14ac:dyDescent="0.2">
      <c r="A179" s="1"/>
      <c r="B179" s="1"/>
      <c r="C179" s="2"/>
      <c r="D179" s="102" t="s">
        <v>41</v>
      </c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"/>
      <c r="P179" s="1"/>
      <c r="Q179" s="1"/>
      <c r="R179" s="1"/>
      <c r="S179" s="1"/>
    </row>
    <row r="180" spans="1:19" x14ac:dyDescent="0.2">
      <c r="A180" s="1"/>
      <c r="B180" s="1"/>
      <c r="C180" s="105" t="s">
        <v>78</v>
      </c>
      <c r="D180" s="10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05" t="s">
        <v>74</v>
      </c>
      <c r="P180" s="102"/>
      <c r="Q180" s="102"/>
      <c r="R180" s="102"/>
      <c r="S180" s="102"/>
    </row>
    <row r="181" spans="1:19" x14ac:dyDescent="0.2">
      <c r="A181" s="99" t="s">
        <v>3</v>
      </c>
      <c r="B181" s="99" t="s">
        <v>4</v>
      </c>
      <c r="C181" s="99" t="s">
        <v>73</v>
      </c>
      <c r="D181" s="99" t="s">
        <v>5</v>
      </c>
      <c r="E181" s="99" t="s">
        <v>6</v>
      </c>
      <c r="F181" s="106" t="s">
        <v>7</v>
      </c>
      <c r="G181" s="107" t="s">
        <v>77</v>
      </c>
      <c r="H181" s="99" t="s">
        <v>8</v>
      </c>
      <c r="I181" s="99"/>
      <c r="J181" s="99"/>
      <c r="K181" s="99"/>
      <c r="L181" s="99"/>
      <c r="M181" s="109" t="s">
        <v>9</v>
      </c>
      <c r="N181" s="110"/>
      <c r="O181" s="110"/>
      <c r="P181" s="111"/>
      <c r="Q181" s="99" t="s">
        <v>10</v>
      </c>
      <c r="R181" s="99" t="s">
        <v>11</v>
      </c>
      <c r="S181" s="101" t="s">
        <v>12</v>
      </c>
    </row>
    <row r="182" spans="1:19" ht="99" customHeight="1" x14ac:dyDescent="0.2">
      <c r="A182" s="99"/>
      <c r="B182" s="100"/>
      <c r="C182" s="99"/>
      <c r="D182" s="99"/>
      <c r="E182" s="99"/>
      <c r="F182" s="106"/>
      <c r="G182" s="108"/>
      <c r="H182" s="57" t="s">
        <v>82</v>
      </c>
      <c r="I182" s="57" t="s">
        <v>80</v>
      </c>
      <c r="J182" s="57" t="s">
        <v>13</v>
      </c>
      <c r="K182" s="57" t="s">
        <v>81</v>
      </c>
      <c r="L182" s="57" t="s">
        <v>134</v>
      </c>
      <c r="M182" s="3" t="s">
        <v>15</v>
      </c>
      <c r="N182" s="3" t="s">
        <v>16</v>
      </c>
      <c r="O182" s="3" t="s">
        <v>17</v>
      </c>
      <c r="P182" s="3" t="s">
        <v>18</v>
      </c>
      <c r="Q182" s="112"/>
      <c r="R182" s="100"/>
      <c r="S182" s="101"/>
    </row>
    <row r="183" spans="1:19" x14ac:dyDescent="0.2">
      <c r="A183" s="3">
        <v>1</v>
      </c>
      <c r="B183" s="4">
        <v>2</v>
      </c>
      <c r="C183" s="3">
        <v>3</v>
      </c>
      <c r="D183" s="3">
        <v>4</v>
      </c>
      <c r="E183" s="3">
        <v>5</v>
      </c>
      <c r="F183" s="3">
        <v>6</v>
      </c>
      <c r="G183" s="3">
        <v>7</v>
      </c>
      <c r="H183" s="3">
        <v>8</v>
      </c>
      <c r="I183" s="3">
        <v>9</v>
      </c>
      <c r="J183" s="3">
        <v>10</v>
      </c>
      <c r="K183" s="3">
        <v>11</v>
      </c>
      <c r="L183" s="3">
        <v>12</v>
      </c>
      <c r="M183" s="3">
        <v>13</v>
      </c>
      <c r="N183" s="3">
        <v>14</v>
      </c>
      <c r="O183" s="3">
        <v>15</v>
      </c>
      <c r="P183" s="3">
        <v>16</v>
      </c>
      <c r="Q183" s="3">
        <v>17</v>
      </c>
      <c r="R183" s="4">
        <v>18</v>
      </c>
      <c r="S183" s="5">
        <v>19</v>
      </c>
    </row>
    <row r="184" spans="1:19" x14ac:dyDescent="0.2">
      <c r="A184" s="20" t="s">
        <v>24</v>
      </c>
      <c r="B184" s="6">
        <f>C184+D184</f>
        <v>267</v>
      </c>
      <c r="C184" s="8"/>
      <c r="D184" s="6">
        <f t="shared" ref="D184:D186" si="55">E184+F184</f>
        <v>267</v>
      </c>
      <c r="E184" s="6">
        <f t="shared" ref="E184:E186" si="56">G184+H184+M184</f>
        <v>250</v>
      </c>
      <c r="F184" s="8">
        <v>17</v>
      </c>
      <c r="G184" s="8"/>
      <c r="H184" s="6">
        <f t="shared" ref="H184:H186" si="57">SUM(I184:L184)</f>
        <v>250</v>
      </c>
      <c r="I184" s="8">
        <v>29</v>
      </c>
      <c r="J184" s="8">
        <v>91</v>
      </c>
      <c r="K184" s="8">
        <v>127</v>
      </c>
      <c r="L184" s="8">
        <v>3</v>
      </c>
      <c r="M184" s="6">
        <f t="shared" ref="M184:M187" si="58">SUM(N184:P184)</f>
        <v>0</v>
      </c>
      <c r="N184" s="8"/>
      <c r="O184" s="8"/>
      <c r="P184" s="8"/>
      <c r="Q184" s="9">
        <f t="shared" ref="Q184:Q187" si="59">(H184/D184)*100</f>
        <v>93.63295880149812</v>
      </c>
      <c r="R184" s="9">
        <f t="shared" ref="R184:R187" si="60">((J184+I184)/D184)*100</f>
        <v>44.943820224719097</v>
      </c>
      <c r="S184" s="10"/>
    </row>
    <row r="185" spans="1:19" ht="12" x14ac:dyDescent="0.2">
      <c r="A185" s="50" t="s">
        <v>79</v>
      </c>
      <c r="B185" s="6">
        <f>C185+D185</f>
        <v>120</v>
      </c>
      <c r="C185" s="8"/>
      <c r="D185" s="6">
        <f>E185+F185</f>
        <v>120</v>
      </c>
      <c r="E185" s="6">
        <f>G185+H185+M185</f>
        <v>120</v>
      </c>
      <c r="F185" s="8"/>
      <c r="G185" s="8">
        <v>22</v>
      </c>
      <c r="H185" s="6">
        <f>SUM(I185:L185)</f>
        <v>98</v>
      </c>
      <c r="I185" s="8">
        <v>4</v>
      </c>
      <c r="J185" s="8">
        <v>39</v>
      </c>
      <c r="K185" s="8">
        <v>42</v>
      </c>
      <c r="L185" s="8">
        <v>13</v>
      </c>
      <c r="M185" s="6">
        <f>N185+O185+P185</f>
        <v>0</v>
      </c>
      <c r="N185" s="8"/>
      <c r="O185" s="8"/>
      <c r="P185" s="8"/>
      <c r="Q185" s="9">
        <f>(H185/D185)*100</f>
        <v>81.666666666666671</v>
      </c>
      <c r="R185" s="9">
        <f>((J185+I185)/D185)*100</f>
        <v>35.833333333333336</v>
      </c>
      <c r="S185" s="10"/>
    </row>
    <row r="186" spans="1:19" x14ac:dyDescent="0.2">
      <c r="A186" s="20" t="s">
        <v>25</v>
      </c>
      <c r="B186" s="6">
        <f t="shared" ref="B186:B187" si="61">C186+D186</f>
        <v>86</v>
      </c>
      <c r="C186" s="8"/>
      <c r="D186" s="6">
        <f t="shared" si="55"/>
        <v>86</v>
      </c>
      <c r="E186" s="6">
        <f t="shared" si="56"/>
        <v>86</v>
      </c>
      <c r="F186" s="8"/>
      <c r="G186" s="8"/>
      <c r="H186" s="6">
        <f t="shared" si="57"/>
        <v>80</v>
      </c>
      <c r="I186" s="8">
        <v>10</v>
      </c>
      <c r="J186" s="8">
        <v>19</v>
      </c>
      <c r="K186" s="8">
        <v>51</v>
      </c>
      <c r="L186" s="8"/>
      <c r="M186" s="6">
        <f t="shared" si="58"/>
        <v>6</v>
      </c>
      <c r="N186" s="8">
        <v>4</v>
      </c>
      <c r="O186" s="8">
        <v>2</v>
      </c>
      <c r="P186" s="8"/>
      <c r="Q186" s="9">
        <f t="shared" si="59"/>
        <v>93.023255813953483</v>
      </c>
      <c r="R186" s="9">
        <f t="shared" si="60"/>
        <v>33.720930232558139</v>
      </c>
      <c r="S186" s="10"/>
    </row>
    <row r="187" spans="1:19" x14ac:dyDescent="0.2">
      <c r="A187" s="12" t="s">
        <v>31</v>
      </c>
      <c r="B187" s="13">
        <f t="shared" si="61"/>
        <v>473</v>
      </c>
      <c r="C187" s="14">
        <f t="shared" ref="C187:L187" si="62">SUM(C184:C186)</f>
        <v>0</v>
      </c>
      <c r="D187" s="14">
        <f t="shared" si="62"/>
        <v>473</v>
      </c>
      <c r="E187" s="14">
        <f t="shared" si="62"/>
        <v>456</v>
      </c>
      <c r="F187" s="14">
        <f t="shared" si="62"/>
        <v>17</v>
      </c>
      <c r="G187" s="14">
        <f t="shared" si="62"/>
        <v>22</v>
      </c>
      <c r="H187" s="14">
        <f t="shared" si="62"/>
        <v>428</v>
      </c>
      <c r="I187" s="14">
        <f t="shared" si="62"/>
        <v>43</v>
      </c>
      <c r="J187" s="14">
        <f t="shared" si="62"/>
        <v>149</v>
      </c>
      <c r="K187" s="14">
        <f t="shared" si="62"/>
        <v>220</v>
      </c>
      <c r="L187" s="14">
        <f t="shared" si="62"/>
        <v>16</v>
      </c>
      <c r="M187" s="13">
        <f t="shared" si="58"/>
        <v>6</v>
      </c>
      <c r="N187" s="14">
        <f>SUM(N184:N186)</f>
        <v>4</v>
      </c>
      <c r="O187" s="14">
        <f>SUM(O184:O186)</f>
        <v>2</v>
      </c>
      <c r="P187" s="14">
        <f>SUM(P184:P186)</f>
        <v>0</v>
      </c>
      <c r="Q187" s="15">
        <f t="shared" si="59"/>
        <v>90.486257928118391</v>
      </c>
      <c r="R187" s="15">
        <f t="shared" si="60"/>
        <v>40.59196617336152</v>
      </c>
      <c r="S187" s="38"/>
    </row>
    <row r="188" spans="1:19" x14ac:dyDescent="0.2">
      <c r="A188" s="16" t="s">
        <v>32</v>
      </c>
      <c r="B188" s="10"/>
      <c r="C188" s="10"/>
      <c r="D188" s="17">
        <f>(D187/B187)*100</f>
        <v>100</v>
      </c>
      <c r="E188" s="17">
        <f>(E187/D187)*100</f>
        <v>96.40591966173362</v>
      </c>
      <c r="F188" s="17">
        <f>(F187/D187)*100</f>
        <v>3.5940803382663846</v>
      </c>
      <c r="G188" s="17">
        <f>(G187/D187)*100</f>
        <v>4.6511627906976747</v>
      </c>
      <c r="H188" s="17">
        <f>(H187/D187)*100</f>
        <v>90.486257928118391</v>
      </c>
      <c r="I188" s="17">
        <f>(I187/D187)*100</f>
        <v>9.0909090909090917</v>
      </c>
      <c r="J188" s="17">
        <f>(J187/D187)*100</f>
        <v>31.501057082452434</v>
      </c>
      <c r="K188" s="17">
        <f>(K187/D187)*100</f>
        <v>46.511627906976742</v>
      </c>
      <c r="L188" s="17">
        <f>L187/D187*100</f>
        <v>3.382663847780127</v>
      </c>
      <c r="M188" s="17">
        <f>(M187/D187)*100</f>
        <v>1.2684989429175475</v>
      </c>
      <c r="N188" s="17">
        <f>(N187/D187)*100</f>
        <v>0.84566596194503174</v>
      </c>
      <c r="O188" s="17">
        <f>(O187/D187)*100</f>
        <v>0.42283298097251587</v>
      </c>
      <c r="P188" s="17">
        <f>(P187/D187)*100</f>
        <v>0</v>
      </c>
      <c r="Q188" s="21"/>
      <c r="R188" s="21"/>
      <c r="S188" s="10"/>
    </row>
    <row r="189" spans="1:1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">
      <c r="A190" s="102" t="s">
        <v>71</v>
      </c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</row>
    <row r="191" spans="1:1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3" spans="1:19" x14ac:dyDescent="0.2">
      <c r="A193" s="103" t="s">
        <v>0</v>
      </c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</row>
    <row r="194" spans="1:19" x14ac:dyDescent="0.2">
      <c r="A194" s="103" t="s">
        <v>56</v>
      </c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</row>
    <row r="195" spans="1:19" x14ac:dyDescent="0.2">
      <c r="A195" s="104" t="s">
        <v>131</v>
      </c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</row>
    <row r="196" spans="1:19" x14ac:dyDescent="0.2">
      <c r="A196" s="1"/>
      <c r="B196" s="1"/>
      <c r="C196" s="2"/>
      <c r="D196" s="2"/>
      <c r="E196" s="102" t="s">
        <v>41</v>
      </c>
      <c r="F196" s="102"/>
      <c r="G196" s="102"/>
      <c r="H196" s="102"/>
      <c r="I196" s="102"/>
      <c r="J196" s="102"/>
      <c r="K196" s="102"/>
      <c r="L196" s="102"/>
      <c r="M196" s="102"/>
      <c r="N196" s="1"/>
      <c r="O196" s="1"/>
      <c r="P196" s="1"/>
      <c r="Q196" s="1"/>
      <c r="R196" s="1"/>
      <c r="S196" s="1"/>
    </row>
    <row r="197" spans="1:19" ht="15" customHeight="1" x14ac:dyDescent="0.2">
      <c r="A197" s="1"/>
      <c r="B197" s="113" t="s">
        <v>88</v>
      </c>
      <c r="C197" s="113"/>
      <c r="D197" s="11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105" t="s">
        <v>75</v>
      </c>
      <c r="P197" s="102"/>
      <c r="Q197" s="102"/>
      <c r="R197" s="102"/>
      <c r="S197" s="102"/>
    </row>
    <row r="198" spans="1:19" x14ac:dyDescent="0.2">
      <c r="A198" s="99" t="s">
        <v>3</v>
      </c>
      <c r="B198" s="99" t="s">
        <v>4</v>
      </c>
      <c r="C198" s="99" t="s">
        <v>73</v>
      </c>
      <c r="D198" s="99" t="s">
        <v>5</v>
      </c>
      <c r="E198" s="99" t="s">
        <v>6</v>
      </c>
      <c r="F198" s="106" t="s">
        <v>7</v>
      </c>
      <c r="G198" s="107" t="s">
        <v>77</v>
      </c>
      <c r="H198" s="99" t="s">
        <v>8</v>
      </c>
      <c r="I198" s="99"/>
      <c r="J198" s="99"/>
      <c r="K198" s="99"/>
      <c r="L198" s="99"/>
      <c r="M198" s="109" t="s">
        <v>9</v>
      </c>
      <c r="N198" s="110"/>
      <c r="O198" s="110"/>
      <c r="P198" s="111"/>
      <c r="Q198" s="99" t="s">
        <v>10</v>
      </c>
      <c r="R198" s="99" t="s">
        <v>11</v>
      </c>
      <c r="S198" s="101" t="s">
        <v>12</v>
      </c>
    </row>
    <row r="199" spans="1:19" ht="86.25" customHeight="1" x14ac:dyDescent="0.2">
      <c r="A199" s="99"/>
      <c r="B199" s="100"/>
      <c r="C199" s="99"/>
      <c r="D199" s="99"/>
      <c r="E199" s="99"/>
      <c r="F199" s="106"/>
      <c r="G199" s="108"/>
      <c r="H199" s="57" t="s">
        <v>82</v>
      </c>
      <c r="I199" s="57" t="s">
        <v>80</v>
      </c>
      <c r="J199" s="57" t="s">
        <v>13</v>
      </c>
      <c r="K199" s="57" t="s">
        <v>81</v>
      </c>
      <c r="L199" s="57" t="s">
        <v>14</v>
      </c>
      <c r="M199" s="3" t="s">
        <v>15</v>
      </c>
      <c r="N199" s="3" t="s">
        <v>16</v>
      </c>
      <c r="O199" s="3" t="s">
        <v>17</v>
      </c>
      <c r="P199" s="3" t="s">
        <v>18</v>
      </c>
      <c r="Q199" s="112"/>
      <c r="R199" s="100"/>
      <c r="S199" s="101"/>
    </row>
    <row r="200" spans="1:19" x14ac:dyDescent="0.2">
      <c r="A200" s="3">
        <v>1</v>
      </c>
      <c r="B200" s="4">
        <v>2</v>
      </c>
      <c r="C200" s="3">
        <v>3</v>
      </c>
      <c r="D200" s="3">
        <v>4</v>
      </c>
      <c r="E200" s="3">
        <v>5</v>
      </c>
      <c r="F200" s="3">
        <v>6</v>
      </c>
      <c r="G200" s="3">
        <v>7</v>
      </c>
      <c r="H200" s="3">
        <v>8</v>
      </c>
      <c r="I200" s="3">
        <v>9</v>
      </c>
      <c r="J200" s="3">
        <v>10</v>
      </c>
      <c r="K200" s="3">
        <v>11</v>
      </c>
      <c r="L200" s="3">
        <v>12</v>
      </c>
      <c r="M200" s="3">
        <v>13</v>
      </c>
      <c r="N200" s="3">
        <v>14</v>
      </c>
      <c r="O200" s="3">
        <v>15</v>
      </c>
      <c r="P200" s="3">
        <v>16</v>
      </c>
      <c r="Q200" s="3">
        <v>17</v>
      </c>
      <c r="R200" s="4">
        <v>18</v>
      </c>
      <c r="S200" s="5">
        <v>19</v>
      </c>
    </row>
    <row r="201" spans="1:19" ht="12" x14ac:dyDescent="0.2">
      <c r="A201" s="50" t="s">
        <v>19</v>
      </c>
      <c r="B201" s="6">
        <f>C201+D201</f>
        <v>102</v>
      </c>
      <c r="C201" s="7"/>
      <c r="D201" s="6">
        <f>E201+F201</f>
        <v>102</v>
      </c>
      <c r="E201" s="6">
        <f>G201+H201+M201</f>
        <v>102</v>
      </c>
      <c r="F201" s="8"/>
      <c r="G201" s="8"/>
      <c r="H201" s="6">
        <f>SUM(I201:L201)</f>
        <v>101</v>
      </c>
      <c r="I201" s="8">
        <v>60</v>
      </c>
      <c r="J201" s="8">
        <v>14</v>
      </c>
      <c r="K201" s="8">
        <v>22</v>
      </c>
      <c r="L201" s="8">
        <v>5</v>
      </c>
      <c r="M201" s="6">
        <f>N201+O201+P201</f>
        <v>1</v>
      </c>
      <c r="N201" s="8"/>
      <c r="O201" s="8"/>
      <c r="P201" s="8">
        <v>1</v>
      </c>
      <c r="Q201" s="9">
        <f t="shared" ref="Q201:Q207" si="63">(H201/D201)*100</f>
        <v>99.019607843137265</v>
      </c>
      <c r="R201" s="9">
        <f t="shared" ref="R201:R207" si="64">((J201+I201)/D201)*100</f>
        <v>72.549019607843135</v>
      </c>
      <c r="S201" s="10"/>
    </row>
    <row r="202" spans="1:19" ht="12" x14ac:dyDescent="0.2">
      <c r="A202" s="50" t="s">
        <v>20</v>
      </c>
      <c r="B202" s="6">
        <f t="shared" ref="B202:B219" si="65">C202+D202</f>
        <v>40</v>
      </c>
      <c r="C202" s="8"/>
      <c r="D202" s="6">
        <f t="shared" ref="D202:D218" si="66">E202+F202</f>
        <v>40</v>
      </c>
      <c r="E202" s="6">
        <f t="shared" ref="E202:E218" si="67">G202+H202+M202</f>
        <v>40</v>
      </c>
      <c r="F202" s="8"/>
      <c r="G202" s="8">
        <v>1</v>
      </c>
      <c r="H202" s="6">
        <f t="shared" ref="H202:H218" si="68">SUM(I202:L202)</f>
        <v>35</v>
      </c>
      <c r="I202" s="8">
        <v>10</v>
      </c>
      <c r="J202" s="8">
        <v>10</v>
      </c>
      <c r="K202" s="8">
        <v>15</v>
      </c>
      <c r="L202" s="8"/>
      <c r="M202" s="6">
        <f t="shared" ref="M202:M218" si="69">N202+O202+P202</f>
        <v>4</v>
      </c>
      <c r="N202" s="8">
        <v>4</v>
      </c>
      <c r="O202" s="8"/>
      <c r="P202" s="8"/>
      <c r="Q202" s="9">
        <f t="shared" si="63"/>
        <v>87.5</v>
      </c>
      <c r="R202" s="9">
        <f t="shared" si="64"/>
        <v>50</v>
      </c>
      <c r="S202" s="10"/>
    </row>
    <row r="203" spans="1:19" ht="12" x14ac:dyDescent="0.2">
      <c r="A203" s="50" t="s">
        <v>39</v>
      </c>
      <c r="B203" s="6">
        <f t="shared" si="65"/>
        <v>47</v>
      </c>
      <c r="C203" s="8"/>
      <c r="D203" s="6">
        <f t="shared" si="66"/>
        <v>47</v>
      </c>
      <c r="E203" s="6">
        <f t="shared" si="67"/>
        <v>47</v>
      </c>
      <c r="F203" s="8"/>
      <c r="G203" s="8"/>
      <c r="H203" s="6">
        <f t="shared" si="68"/>
        <v>31</v>
      </c>
      <c r="I203" s="8">
        <v>17</v>
      </c>
      <c r="J203" s="8">
        <v>12</v>
      </c>
      <c r="K203" s="8">
        <v>2</v>
      </c>
      <c r="L203" s="8"/>
      <c r="M203" s="6">
        <f t="shared" si="69"/>
        <v>16</v>
      </c>
      <c r="N203" s="8">
        <v>8</v>
      </c>
      <c r="O203" s="8"/>
      <c r="P203" s="8">
        <v>8</v>
      </c>
      <c r="Q203" s="9">
        <f t="shared" si="63"/>
        <v>65.957446808510639</v>
      </c>
      <c r="R203" s="9">
        <f t="shared" si="64"/>
        <v>61.702127659574465</v>
      </c>
      <c r="S203" s="10"/>
    </row>
    <row r="204" spans="1:19" ht="14.25" customHeight="1" x14ac:dyDescent="0.2">
      <c r="A204" s="50" t="s">
        <v>65</v>
      </c>
      <c r="B204" s="6">
        <f t="shared" si="65"/>
        <v>47</v>
      </c>
      <c r="C204" s="8"/>
      <c r="D204" s="6">
        <f t="shared" si="66"/>
        <v>47</v>
      </c>
      <c r="E204" s="6">
        <f t="shared" si="67"/>
        <v>47</v>
      </c>
      <c r="F204" s="8"/>
      <c r="G204" s="8"/>
      <c r="H204" s="6">
        <f t="shared" si="68"/>
        <v>47</v>
      </c>
      <c r="I204" s="8">
        <v>12</v>
      </c>
      <c r="J204" s="8">
        <v>9</v>
      </c>
      <c r="K204" s="8">
        <v>18</v>
      </c>
      <c r="L204" s="8">
        <v>8</v>
      </c>
      <c r="M204" s="6">
        <f t="shared" si="69"/>
        <v>0</v>
      </c>
      <c r="N204" s="8"/>
      <c r="O204" s="8"/>
      <c r="P204" s="8"/>
      <c r="Q204" s="9">
        <f t="shared" si="63"/>
        <v>100</v>
      </c>
      <c r="R204" s="9">
        <f t="shared" si="64"/>
        <v>44.680851063829785</v>
      </c>
      <c r="S204" s="10"/>
    </row>
    <row r="205" spans="1:19" ht="12" x14ac:dyDescent="0.2">
      <c r="A205" s="50" t="s">
        <v>21</v>
      </c>
      <c r="B205" s="6">
        <f t="shared" si="65"/>
        <v>55</v>
      </c>
      <c r="C205" s="8"/>
      <c r="D205" s="6">
        <f t="shared" si="66"/>
        <v>55</v>
      </c>
      <c r="E205" s="6">
        <f t="shared" si="67"/>
        <v>55</v>
      </c>
      <c r="F205" s="8"/>
      <c r="G205" s="8"/>
      <c r="H205" s="6">
        <f t="shared" si="68"/>
        <v>44</v>
      </c>
      <c r="I205" s="8">
        <v>4</v>
      </c>
      <c r="J205" s="8">
        <v>6</v>
      </c>
      <c r="K205" s="8">
        <v>33</v>
      </c>
      <c r="L205" s="8">
        <v>1</v>
      </c>
      <c r="M205" s="6">
        <f t="shared" si="69"/>
        <v>11</v>
      </c>
      <c r="N205" s="8">
        <v>8</v>
      </c>
      <c r="O205" s="8"/>
      <c r="P205" s="8">
        <v>3</v>
      </c>
      <c r="Q205" s="9">
        <f t="shared" si="63"/>
        <v>80</v>
      </c>
      <c r="R205" s="9">
        <f t="shared" si="64"/>
        <v>18.181818181818183</v>
      </c>
      <c r="S205" s="10"/>
    </row>
    <row r="206" spans="1:19" ht="12" x14ac:dyDescent="0.2">
      <c r="A206" s="50" t="s">
        <v>38</v>
      </c>
      <c r="B206" s="6">
        <f t="shared" si="65"/>
        <v>27</v>
      </c>
      <c r="C206" s="8">
        <v>1</v>
      </c>
      <c r="D206" s="6">
        <f t="shared" si="66"/>
        <v>26</v>
      </c>
      <c r="E206" s="6">
        <f t="shared" si="67"/>
        <v>26</v>
      </c>
      <c r="F206" s="8"/>
      <c r="G206" s="8"/>
      <c r="H206" s="6">
        <f t="shared" si="68"/>
        <v>25</v>
      </c>
      <c r="I206" s="8">
        <v>6</v>
      </c>
      <c r="J206" s="8">
        <v>13</v>
      </c>
      <c r="K206" s="8">
        <v>6</v>
      </c>
      <c r="L206" s="8"/>
      <c r="M206" s="6">
        <f t="shared" si="69"/>
        <v>1</v>
      </c>
      <c r="N206" s="8">
        <v>1</v>
      </c>
      <c r="O206" s="8"/>
      <c r="P206" s="8"/>
      <c r="Q206" s="9">
        <f t="shared" si="63"/>
        <v>96.15384615384616</v>
      </c>
      <c r="R206" s="9">
        <f t="shared" si="64"/>
        <v>73.076923076923066</v>
      </c>
      <c r="S206" s="10"/>
    </row>
    <row r="207" spans="1:19" ht="16.5" customHeight="1" x14ac:dyDescent="0.2">
      <c r="A207" s="50" t="s">
        <v>22</v>
      </c>
      <c r="B207" s="6">
        <f t="shared" si="65"/>
        <v>43</v>
      </c>
      <c r="C207" s="8"/>
      <c r="D207" s="6">
        <f t="shared" si="66"/>
        <v>43</v>
      </c>
      <c r="E207" s="6">
        <f t="shared" si="67"/>
        <v>43</v>
      </c>
      <c r="F207" s="8"/>
      <c r="G207" s="8"/>
      <c r="H207" s="6">
        <f t="shared" si="68"/>
        <v>41</v>
      </c>
      <c r="I207" s="8">
        <v>4</v>
      </c>
      <c r="J207" s="8">
        <v>7</v>
      </c>
      <c r="K207" s="8">
        <v>18</v>
      </c>
      <c r="L207" s="8">
        <v>12</v>
      </c>
      <c r="M207" s="6">
        <f t="shared" si="69"/>
        <v>2</v>
      </c>
      <c r="N207" s="8"/>
      <c r="O207" s="8">
        <v>2</v>
      </c>
      <c r="P207" s="8"/>
      <c r="Q207" s="9">
        <f t="shared" si="63"/>
        <v>95.348837209302332</v>
      </c>
      <c r="R207" s="9">
        <f t="shared" si="64"/>
        <v>25.581395348837212</v>
      </c>
      <c r="S207" s="10"/>
    </row>
    <row r="208" spans="1:19" ht="12" x14ac:dyDescent="0.2">
      <c r="A208" s="50" t="s">
        <v>67</v>
      </c>
      <c r="B208" s="6">
        <f t="shared" si="65"/>
        <v>51</v>
      </c>
      <c r="C208" s="8"/>
      <c r="D208" s="6">
        <f t="shared" si="66"/>
        <v>51</v>
      </c>
      <c r="E208" s="6">
        <f t="shared" si="67"/>
        <v>50</v>
      </c>
      <c r="F208" s="8">
        <v>1</v>
      </c>
      <c r="G208" s="8"/>
      <c r="H208" s="6">
        <f t="shared" si="68"/>
        <v>40</v>
      </c>
      <c r="I208" s="8">
        <v>8</v>
      </c>
      <c r="J208" s="8">
        <v>10</v>
      </c>
      <c r="K208" s="8">
        <v>17</v>
      </c>
      <c r="L208" s="8">
        <v>5</v>
      </c>
      <c r="M208" s="6">
        <f t="shared" si="69"/>
        <v>10</v>
      </c>
      <c r="N208" s="8">
        <v>2</v>
      </c>
      <c r="O208" s="8">
        <v>3</v>
      </c>
      <c r="P208" s="8">
        <v>5</v>
      </c>
      <c r="Q208" s="9">
        <f>(H208/D208)*100</f>
        <v>78.431372549019613</v>
      </c>
      <c r="R208" s="9">
        <f>((J208+I208)/D208)*100</f>
        <v>35.294117647058826</v>
      </c>
      <c r="S208" s="10"/>
    </row>
    <row r="209" spans="1:19" ht="12" x14ac:dyDescent="0.2">
      <c r="A209" s="50" t="s">
        <v>23</v>
      </c>
      <c r="B209" s="6">
        <f t="shared" si="65"/>
        <v>46</v>
      </c>
      <c r="C209" s="8">
        <v>1</v>
      </c>
      <c r="D209" s="6">
        <f t="shared" si="66"/>
        <v>45</v>
      </c>
      <c r="E209" s="6">
        <f t="shared" si="67"/>
        <v>45</v>
      </c>
      <c r="F209" s="8"/>
      <c r="G209" s="8">
        <v>4</v>
      </c>
      <c r="H209" s="6">
        <f t="shared" si="68"/>
        <v>39</v>
      </c>
      <c r="I209" s="8">
        <v>8</v>
      </c>
      <c r="J209" s="8">
        <v>6</v>
      </c>
      <c r="K209" s="8">
        <v>10</v>
      </c>
      <c r="L209" s="8">
        <v>15</v>
      </c>
      <c r="M209" s="6">
        <f t="shared" si="69"/>
        <v>2</v>
      </c>
      <c r="N209" s="8"/>
      <c r="O209" s="8"/>
      <c r="P209" s="8">
        <v>2</v>
      </c>
      <c r="Q209" s="9">
        <f t="shared" ref="Q209:Q212" si="70">(H209/D209)*100</f>
        <v>86.666666666666671</v>
      </c>
      <c r="R209" s="9">
        <f t="shared" ref="R209:R216" si="71">((J209+I209)/D209)*100</f>
        <v>31.111111111111111</v>
      </c>
      <c r="S209" s="10"/>
    </row>
    <row r="210" spans="1:19" ht="24" x14ac:dyDescent="0.2">
      <c r="A210" s="50" t="s">
        <v>68</v>
      </c>
      <c r="B210" s="6">
        <f t="shared" si="65"/>
        <v>47</v>
      </c>
      <c r="C210" s="8"/>
      <c r="D210" s="6">
        <f t="shared" si="66"/>
        <v>47</v>
      </c>
      <c r="E210" s="6">
        <f t="shared" si="67"/>
        <v>47</v>
      </c>
      <c r="F210" s="8"/>
      <c r="G210" s="8"/>
      <c r="H210" s="6">
        <f t="shared" si="68"/>
        <v>29</v>
      </c>
      <c r="I210" s="8">
        <v>7</v>
      </c>
      <c r="J210" s="8">
        <v>13</v>
      </c>
      <c r="K210" s="8">
        <v>9</v>
      </c>
      <c r="L210" s="8"/>
      <c r="M210" s="6">
        <f t="shared" si="69"/>
        <v>18</v>
      </c>
      <c r="N210" s="8">
        <v>11</v>
      </c>
      <c r="O210" s="8">
        <v>2</v>
      </c>
      <c r="P210" s="8">
        <v>5</v>
      </c>
      <c r="Q210" s="9">
        <f t="shared" si="70"/>
        <v>61.702127659574465</v>
      </c>
      <c r="R210" s="9">
        <f t="shared" si="71"/>
        <v>42.553191489361701</v>
      </c>
      <c r="S210" s="10"/>
    </row>
    <row r="211" spans="1:19" ht="12" x14ac:dyDescent="0.2">
      <c r="A211" s="50" t="s">
        <v>26</v>
      </c>
      <c r="B211" s="6">
        <f t="shared" si="65"/>
        <v>76</v>
      </c>
      <c r="C211" s="8">
        <v>2</v>
      </c>
      <c r="D211" s="6">
        <f t="shared" si="66"/>
        <v>74</v>
      </c>
      <c r="E211" s="6">
        <f t="shared" si="67"/>
        <v>74</v>
      </c>
      <c r="F211" s="8"/>
      <c r="G211" s="8"/>
      <c r="H211" s="6">
        <f t="shared" si="68"/>
        <v>74</v>
      </c>
      <c r="I211" s="8">
        <v>18</v>
      </c>
      <c r="J211" s="8">
        <v>22</v>
      </c>
      <c r="K211" s="8">
        <v>12</v>
      </c>
      <c r="L211" s="8">
        <v>22</v>
      </c>
      <c r="M211" s="6">
        <f t="shared" si="69"/>
        <v>0</v>
      </c>
      <c r="N211" s="8"/>
      <c r="O211" s="8"/>
      <c r="P211" s="8"/>
      <c r="Q211" s="9">
        <f t="shared" si="70"/>
        <v>100</v>
      </c>
      <c r="R211" s="9">
        <f t="shared" si="71"/>
        <v>54.054054054054056</v>
      </c>
      <c r="S211" s="10"/>
    </row>
    <row r="212" spans="1:19" ht="24.75" customHeight="1" x14ac:dyDescent="0.2">
      <c r="A212" s="50" t="s">
        <v>27</v>
      </c>
      <c r="B212" s="6">
        <f t="shared" si="65"/>
        <v>21</v>
      </c>
      <c r="C212" s="8"/>
      <c r="D212" s="6">
        <f t="shared" si="66"/>
        <v>21</v>
      </c>
      <c r="E212" s="6">
        <f t="shared" si="67"/>
        <v>21</v>
      </c>
      <c r="F212" s="8"/>
      <c r="G212" s="8"/>
      <c r="H212" s="6">
        <f t="shared" si="68"/>
        <v>18</v>
      </c>
      <c r="I212" s="8">
        <v>4</v>
      </c>
      <c r="J212" s="8">
        <v>6</v>
      </c>
      <c r="K212" s="8">
        <v>6</v>
      </c>
      <c r="L212" s="8">
        <v>2</v>
      </c>
      <c r="M212" s="6">
        <f t="shared" si="69"/>
        <v>3</v>
      </c>
      <c r="N212" s="8">
        <v>1</v>
      </c>
      <c r="O212" s="8"/>
      <c r="P212" s="8">
        <v>2</v>
      </c>
      <c r="Q212" s="9">
        <f t="shared" si="70"/>
        <v>85.714285714285708</v>
      </c>
      <c r="R212" s="9">
        <f t="shared" si="71"/>
        <v>47.619047619047613</v>
      </c>
      <c r="S212" s="10"/>
    </row>
    <row r="213" spans="1:19" ht="24" x14ac:dyDescent="0.2">
      <c r="A213" s="50" t="s">
        <v>69</v>
      </c>
      <c r="B213" s="6">
        <f t="shared" si="65"/>
        <v>8</v>
      </c>
      <c r="C213" s="8"/>
      <c r="D213" s="6">
        <f t="shared" si="66"/>
        <v>8</v>
      </c>
      <c r="E213" s="6">
        <f t="shared" si="67"/>
        <v>8</v>
      </c>
      <c r="F213" s="8"/>
      <c r="G213" s="8"/>
      <c r="H213" s="6">
        <f t="shared" si="68"/>
        <v>8</v>
      </c>
      <c r="I213" s="8">
        <v>3</v>
      </c>
      <c r="J213" s="8">
        <v>2</v>
      </c>
      <c r="K213" s="8">
        <v>3</v>
      </c>
      <c r="L213" s="8"/>
      <c r="M213" s="6">
        <f t="shared" si="69"/>
        <v>0</v>
      </c>
      <c r="N213" s="8"/>
      <c r="O213" s="8"/>
      <c r="P213" s="8"/>
      <c r="Q213" s="9">
        <f>(H213/D213)*100</f>
        <v>100</v>
      </c>
      <c r="R213" s="9">
        <f t="shared" si="71"/>
        <v>62.5</v>
      </c>
      <c r="S213" s="10"/>
    </row>
    <row r="214" spans="1:19" ht="12" x14ac:dyDescent="0.2">
      <c r="A214" s="50" t="s">
        <v>28</v>
      </c>
      <c r="B214" s="6">
        <f t="shared" si="65"/>
        <v>35</v>
      </c>
      <c r="C214" s="8"/>
      <c r="D214" s="6">
        <f t="shared" si="66"/>
        <v>35</v>
      </c>
      <c r="E214" s="6">
        <f t="shared" si="67"/>
        <v>35</v>
      </c>
      <c r="F214" s="8"/>
      <c r="G214" s="8"/>
      <c r="H214" s="6">
        <f t="shared" si="68"/>
        <v>29</v>
      </c>
      <c r="I214" s="8">
        <v>5</v>
      </c>
      <c r="J214" s="8">
        <v>13</v>
      </c>
      <c r="K214" s="8">
        <v>11</v>
      </c>
      <c r="L214" s="8"/>
      <c r="M214" s="6">
        <f t="shared" si="69"/>
        <v>6</v>
      </c>
      <c r="N214" s="8">
        <v>6</v>
      </c>
      <c r="O214" s="8"/>
      <c r="P214" s="8"/>
      <c r="Q214" s="9">
        <f t="shared" ref="Q214:Q216" si="72">(H214/D214)*100</f>
        <v>82.857142857142861</v>
      </c>
      <c r="R214" s="9">
        <f t="shared" si="71"/>
        <v>51.428571428571423</v>
      </c>
      <c r="S214" s="10"/>
    </row>
    <row r="215" spans="1:19" ht="12" x14ac:dyDescent="0.2">
      <c r="A215" s="50" t="s">
        <v>29</v>
      </c>
      <c r="B215" s="6">
        <f t="shared" si="65"/>
        <v>42</v>
      </c>
      <c r="C215" s="8"/>
      <c r="D215" s="6">
        <f t="shared" si="66"/>
        <v>42</v>
      </c>
      <c r="E215" s="6">
        <f t="shared" si="67"/>
        <v>42</v>
      </c>
      <c r="F215" s="8"/>
      <c r="G215" s="8"/>
      <c r="H215" s="6">
        <f t="shared" si="68"/>
        <v>39</v>
      </c>
      <c r="I215" s="8">
        <v>6</v>
      </c>
      <c r="J215" s="8">
        <v>19</v>
      </c>
      <c r="K215" s="8">
        <v>14</v>
      </c>
      <c r="L215" s="8"/>
      <c r="M215" s="6">
        <f t="shared" si="69"/>
        <v>3</v>
      </c>
      <c r="N215" s="8"/>
      <c r="O215" s="8"/>
      <c r="P215" s="8">
        <v>3</v>
      </c>
      <c r="Q215" s="9">
        <f t="shared" si="72"/>
        <v>92.857142857142861</v>
      </c>
      <c r="R215" s="9">
        <f t="shared" si="71"/>
        <v>59.523809523809526</v>
      </c>
      <c r="S215" s="10"/>
    </row>
    <row r="216" spans="1:19" ht="12" x14ac:dyDescent="0.2">
      <c r="A216" s="50" t="s">
        <v>30</v>
      </c>
      <c r="B216" s="6">
        <f t="shared" si="65"/>
        <v>24</v>
      </c>
      <c r="C216" s="8"/>
      <c r="D216" s="6">
        <f t="shared" si="66"/>
        <v>24</v>
      </c>
      <c r="E216" s="6">
        <f t="shared" si="67"/>
        <v>24</v>
      </c>
      <c r="F216" s="8"/>
      <c r="G216" s="8">
        <v>1</v>
      </c>
      <c r="H216" s="6">
        <f t="shared" si="68"/>
        <v>22</v>
      </c>
      <c r="I216" s="8">
        <v>9</v>
      </c>
      <c r="J216" s="8">
        <v>5</v>
      </c>
      <c r="K216" s="8">
        <v>7</v>
      </c>
      <c r="L216" s="8">
        <v>1</v>
      </c>
      <c r="M216" s="6">
        <f t="shared" si="69"/>
        <v>1</v>
      </c>
      <c r="N216" s="8">
        <v>1</v>
      </c>
      <c r="O216" s="8"/>
      <c r="P216" s="8"/>
      <c r="Q216" s="9">
        <f t="shared" si="72"/>
        <v>91.666666666666657</v>
      </c>
      <c r="R216" s="9">
        <f t="shared" si="71"/>
        <v>58.333333333333336</v>
      </c>
      <c r="S216" s="10"/>
    </row>
    <row r="217" spans="1:19" ht="12" x14ac:dyDescent="0.2">
      <c r="A217" s="50" t="s">
        <v>70</v>
      </c>
      <c r="B217" s="6">
        <f t="shared" si="65"/>
        <v>77</v>
      </c>
      <c r="C217" s="58"/>
      <c r="D217" s="6">
        <f t="shared" si="66"/>
        <v>77</v>
      </c>
      <c r="E217" s="6">
        <f t="shared" si="67"/>
        <v>77</v>
      </c>
      <c r="F217" s="53"/>
      <c r="G217" s="53">
        <v>2</v>
      </c>
      <c r="H217" s="6">
        <f t="shared" si="68"/>
        <v>59</v>
      </c>
      <c r="I217" s="58">
        <v>9</v>
      </c>
      <c r="J217" s="58">
        <v>20</v>
      </c>
      <c r="K217" s="58">
        <v>28</v>
      </c>
      <c r="L217" s="58">
        <v>2</v>
      </c>
      <c r="M217" s="6">
        <f t="shared" si="69"/>
        <v>16</v>
      </c>
      <c r="N217" s="58">
        <v>4</v>
      </c>
      <c r="O217" s="58">
        <v>5</v>
      </c>
      <c r="P217" s="58">
        <v>7</v>
      </c>
      <c r="Q217" s="9">
        <f t="shared" ref="Q217:Q218" si="73">(H217/D217)*100</f>
        <v>76.623376623376629</v>
      </c>
      <c r="R217" s="9">
        <f t="shared" ref="R217:R218" si="74">((J217+I217)/D217)*100</f>
        <v>37.662337662337663</v>
      </c>
      <c r="S217" s="10"/>
    </row>
    <row r="218" spans="1:19" ht="12" x14ac:dyDescent="0.2">
      <c r="A218" s="50" t="s">
        <v>87</v>
      </c>
      <c r="B218" s="6">
        <f t="shared" si="65"/>
        <v>9</v>
      </c>
      <c r="C218" s="10"/>
      <c r="D218" s="6">
        <f t="shared" si="66"/>
        <v>9</v>
      </c>
      <c r="E218" s="6">
        <f t="shared" si="67"/>
        <v>9</v>
      </c>
      <c r="F218" s="71"/>
      <c r="G218" s="55"/>
      <c r="H218" s="6">
        <f t="shared" si="68"/>
        <v>9</v>
      </c>
      <c r="I218" s="58">
        <v>3</v>
      </c>
      <c r="J218" s="58">
        <v>5</v>
      </c>
      <c r="K218" s="58">
        <v>1</v>
      </c>
      <c r="L218" s="59"/>
      <c r="M218" s="6">
        <f t="shared" si="69"/>
        <v>0</v>
      </c>
      <c r="N218" s="55"/>
      <c r="O218" s="55"/>
      <c r="P218" s="55"/>
      <c r="Q218" s="9">
        <f t="shared" si="73"/>
        <v>100</v>
      </c>
      <c r="R218" s="9">
        <f t="shared" si="74"/>
        <v>88.888888888888886</v>
      </c>
      <c r="S218" s="10"/>
    </row>
    <row r="219" spans="1:19" x14ac:dyDescent="0.2">
      <c r="A219" s="12" t="s">
        <v>31</v>
      </c>
      <c r="B219" s="13">
        <f t="shared" si="65"/>
        <v>797</v>
      </c>
      <c r="C219" s="14">
        <f>SUM(C201:C218)</f>
        <v>4</v>
      </c>
      <c r="D219" s="14">
        <f>E219+F219</f>
        <v>793</v>
      </c>
      <c r="E219" s="14">
        <f>G219+H219+M219</f>
        <v>792</v>
      </c>
      <c r="F219" s="14">
        <f>SUM(F201:F218)</f>
        <v>1</v>
      </c>
      <c r="G219" s="14">
        <f>SUM(G201:G218)</f>
        <v>8</v>
      </c>
      <c r="H219" s="14">
        <f>I219+J219+K219+L219</f>
        <v>690</v>
      </c>
      <c r="I219" s="14">
        <f>SUM(I201:I218)</f>
        <v>193</v>
      </c>
      <c r="J219" s="14">
        <f>SUM(J201:J218)</f>
        <v>192</v>
      </c>
      <c r="K219" s="14">
        <f>SUM(K201:K218)</f>
        <v>232</v>
      </c>
      <c r="L219" s="14">
        <f>SUM(L201:L218)</f>
        <v>73</v>
      </c>
      <c r="M219" s="14">
        <f>N219+O219+P219</f>
        <v>94</v>
      </c>
      <c r="N219" s="14">
        <f>SUM(N201:N218)</f>
        <v>46</v>
      </c>
      <c r="O219" s="14">
        <f>SUM(O201:O218)</f>
        <v>12</v>
      </c>
      <c r="P219" s="14">
        <f>SUM(P201:P218)</f>
        <v>36</v>
      </c>
      <c r="Q219" s="15">
        <f t="shared" ref="Q219" si="75">(H219/D219)*100</f>
        <v>87.011349306431271</v>
      </c>
      <c r="R219" s="15">
        <f t="shared" ref="R219" si="76">((J219+I219)/D219)*100</f>
        <v>48.549810844892811</v>
      </c>
      <c r="S219" s="10"/>
    </row>
    <row r="220" spans="1:19" x14ac:dyDescent="0.2">
      <c r="A220" s="16" t="s">
        <v>32</v>
      </c>
      <c r="B220" s="10"/>
      <c r="C220" s="10"/>
      <c r="D220" s="17">
        <f>(D219/B219)*100</f>
        <v>99.498117942283557</v>
      </c>
      <c r="E220" s="17">
        <f>(E219/D219)*100</f>
        <v>99.873896595208066</v>
      </c>
      <c r="F220" s="17">
        <f>(F219/D219)*100</f>
        <v>0.12610340479192939</v>
      </c>
      <c r="G220" s="17">
        <f>(G219/D219)*100</f>
        <v>1.0088272383354351</v>
      </c>
      <c r="H220" s="17">
        <f>(H219/D219)*100</f>
        <v>87.011349306431271</v>
      </c>
      <c r="I220" s="17">
        <f>(I219/D219)*100</f>
        <v>24.337957124842372</v>
      </c>
      <c r="J220" s="17">
        <f>(J219/D219)*100</f>
        <v>24.211853720050442</v>
      </c>
      <c r="K220" s="17">
        <f>(K219/D219)*100</f>
        <v>29.255989911727614</v>
      </c>
      <c r="L220" s="17">
        <f>(L219/D219)*100</f>
        <v>9.2055485498108442</v>
      </c>
      <c r="M220" s="17">
        <f>(M219/D219)*100</f>
        <v>11.853720050441362</v>
      </c>
      <c r="N220" s="17">
        <f>(N219/D219)*100</f>
        <v>5.8007566204287517</v>
      </c>
      <c r="O220" s="17">
        <f>(O219/D219)*100</f>
        <v>1.5132408575031526</v>
      </c>
      <c r="P220" s="17">
        <f>(P219/D219)*100</f>
        <v>4.5397225725094579</v>
      </c>
      <c r="Q220" s="15">
        <f t="shared" ref="Q220" si="77">(H220/D220)*100</f>
        <v>87.450246402554512</v>
      </c>
      <c r="R220" s="15">
        <f t="shared" ref="R220" si="78">((J220+I220)/D220)*100</f>
        <v>48.794702702874623</v>
      </c>
      <c r="S220" s="10"/>
    </row>
    <row r="221" spans="1:19" ht="12" x14ac:dyDescent="0.2">
      <c r="A221" s="51"/>
      <c r="B221" s="1"/>
      <c r="C221" s="1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2"/>
      <c r="R221" s="52"/>
      <c r="S221" s="1"/>
    </row>
    <row r="222" spans="1:19" x14ac:dyDescent="0.2">
      <c r="A222" s="102" t="s">
        <v>71</v>
      </c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</row>
    <row r="226" spans="1:19" x14ac:dyDescent="0.2">
      <c r="A226" s="103" t="s">
        <v>0</v>
      </c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</row>
    <row r="227" spans="1:19" x14ac:dyDescent="0.2">
      <c r="A227" s="103" t="s">
        <v>56</v>
      </c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</row>
    <row r="228" spans="1:19" x14ac:dyDescent="0.2">
      <c r="A228" s="104" t="s">
        <v>131</v>
      </c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</row>
    <row r="229" spans="1:19" x14ac:dyDescent="0.2">
      <c r="A229" s="1"/>
      <c r="B229" s="1"/>
      <c r="C229" s="2"/>
      <c r="D229" s="2"/>
      <c r="E229" s="102" t="s">
        <v>41</v>
      </c>
      <c r="F229" s="102"/>
      <c r="G229" s="102"/>
      <c r="H229" s="102"/>
      <c r="I229" s="102"/>
      <c r="J229" s="102"/>
      <c r="K229" s="102"/>
      <c r="L229" s="102"/>
      <c r="M229" s="102"/>
      <c r="N229" s="1"/>
      <c r="O229" s="1"/>
      <c r="P229" s="1"/>
      <c r="Q229" s="1"/>
      <c r="R229" s="1"/>
      <c r="S229" s="1"/>
    </row>
    <row r="230" spans="1:19" x14ac:dyDescent="0.2">
      <c r="A230" s="1"/>
      <c r="B230" s="113" t="s">
        <v>89</v>
      </c>
      <c r="C230" s="113"/>
      <c r="D230" s="11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105" t="s">
        <v>75</v>
      </c>
      <c r="P230" s="102"/>
      <c r="Q230" s="102"/>
      <c r="R230" s="102"/>
      <c r="S230" s="102"/>
    </row>
    <row r="231" spans="1:19" x14ac:dyDescent="0.2">
      <c r="A231" s="99" t="s">
        <v>3</v>
      </c>
      <c r="B231" s="99" t="s">
        <v>4</v>
      </c>
      <c r="C231" s="99" t="s">
        <v>73</v>
      </c>
      <c r="D231" s="99" t="s">
        <v>5</v>
      </c>
      <c r="E231" s="99" t="s">
        <v>6</v>
      </c>
      <c r="F231" s="106" t="s">
        <v>7</v>
      </c>
      <c r="G231" s="107" t="s">
        <v>77</v>
      </c>
      <c r="H231" s="99" t="s">
        <v>8</v>
      </c>
      <c r="I231" s="99"/>
      <c r="J231" s="99"/>
      <c r="K231" s="99"/>
      <c r="L231" s="99"/>
      <c r="M231" s="109" t="s">
        <v>9</v>
      </c>
      <c r="N231" s="110"/>
      <c r="O231" s="110"/>
      <c r="P231" s="111"/>
      <c r="Q231" s="99" t="s">
        <v>10</v>
      </c>
      <c r="R231" s="99" t="s">
        <v>11</v>
      </c>
      <c r="S231" s="101" t="s">
        <v>12</v>
      </c>
    </row>
    <row r="232" spans="1:19" ht="87.75" customHeight="1" x14ac:dyDescent="0.2">
      <c r="A232" s="99"/>
      <c r="B232" s="100"/>
      <c r="C232" s="99"/>
      <c r="D232" s="99"/>
      <c r="E232" s="99"/>
      <c r="F232" s="106"/>
      <c r="G232" s="108"/>
      <c r="H232" s="57" t="s">
        <v>82</v>
      </c>
      <c r="I232" s="57" t="s">
        <v>80</v>
      </c>
      <c r="J232" s="57" t="s">
        <v>13</v>
      </c>
      <c r="K232" s="57" t="s">
        <v>81</v>
      </c>
      <c r="L232" s="57" t="s">
        <v>14</v>
      </c>
      <c r="M232" s="3" t="s">
        <v>15</v>
      </c>
      <c r="N232" s="3" t="s">
        <v>16</v>
      </c>
      <c r="O232" s="3" t="s">
        <v>17</v>
      </c>
      <c r="P232" s="3" t="s">
        <v>18</v>
      </c>
      <c r="Q232" s="112"/>
      <c r="R232" s="100"/>
      <c r="S232" s="101"/>
    </row>
    <row r="233" spans="1:19" x14ac:dyDescent="0.2">
      <c r="A233" s="3">
        <v>1</v>
      </c>
      <c r="B233" s="4">
        <v>2</v>
      </c>
      <c r="C233" s="3">
        <v>3</v>
      </c>
      <c r="D233" s="3">
        <v>4</v>
      </c>
      <c r="E233" s="3">
        <v>5</v>
      </c>
      <c r="F233" s="3">
        <v>6</v>
      </c>
      <c r="G233" s="3">
        <v>7</v>
      </c>
      <c r="H233" s="3">
        <v>8</v>
      </c>
      <c r="I233" s="3">
        <v>9</v>
      </c>
      <c r="J233" s="3">
        <v>10</v>
      </c>
      <c r="K233" s="3">
        <v>11</v>
      </c>
      <c r="L233" s="3">
        <v>12</v>
      </c>
      <c r="M233" s="3">
        <v>13</v>
      </c>
      <c r="N233" s="3">
        <v>14</v>
      </c>
      <c r="O233" s="3">
        <v>15</v>
      </c>
      <c r="P233" s="3">
        <v>16</v>
      </c>
      <c r="Q233" s="3">
        <v>17</v>
      </c>
      <c r="R233" s="4">
        <v>18</v>
      </c>
      <c r="S233" s="5">
        <v>19</v>
      </c>
    </row>
    <row r="234" spans="1:19" x14ac:dyDescent="0.2">
      <c r="A234" s="85" t="s">
        <v>39</v>
      </c>
      <c r="B234" s="6">
        <f t="shared" ref="B234:B242" si="79">C234+D234</f>
        <v>58</v>
      </c>
      <c r="C234" s="7"/>
      <c r="D234" s="6">
        <f t="shared" ref="D234" si="80">E234+F234</f>
        <v>58</v>
      </c>
      <c r="E234" s="6">
        <f t="shared" ref="E234" si="81">G234+H234+M234</f>
        <v>58</v>
      </c>
      <c r="F234" s="7"/>
      <c r="G234" s="7"/>
      <c r="H234" s="6">
        <f t="shared" ref="H234:H241" si="82">SUM(I234:L234)</f>
        <v>58</v>
      </c>
      <c r="I234" s="7">
        <v>30</v>
      </c>
      <c r="J234" s="7">
        <v>27</v>
      </c>
      <c r="K234" s="7">
        <v>1</v>
      </c>
      <c r="L234" s="7"/>
      <c r="M234" s="6">
        <f t="shared" ref="M234:M241" si="83">N234+O234+P234</f>
        <v>0</v>
      </c>
      <c r="N234" s="7"/>
      <c r="O234" s="7"/>
      <c r="P234" s="7"/>
      <c r="Q234" s="9">
        <f t="shared" ref="Q234" si="84">(H234/D234)*100</f>
        <v>100</v>
      </c>
      <c r="R234" s="9">
        <f t="shared" ref="R234" si="85">((J234+I234)/D234)*100</f>
        <v>98.275862068965509</v>
      </c>
      <c r="S234" s="62"/>
    </row>
    <row r="235" spans="1:19" ht="12" x14ac:dyDescent="0.2">
      <c r="A235" s="50" t="s">
        <v>21</v>
      </c>
      <c r="B235" s="6">
        <f t="shared" si="79"/>
        <v>61</v>
      </c>
      <c r="C235" s="7"/>
      <c r="D235" s="6">
        <f t="shared" ref="D235" si="86">E235+F235</f>
        <v>61</v>
      </c>
      <c r="E235" s="6">
        <f t="shared" ref="E235" si="87">G235+H235+M235</f>
        <v>61</v>
      </c>
      <c r="F235" s="7"/>
      <c r="G235" s="7"/>
      <c r="H235" s="6">
        <f t="shared" si="82"/>
        <v>58</v>
      </c>
      <c r="I235" s="7">
        <v>17</v>
      </c>
      <c r="J235" s="7">
        <v>27</v>
      </c>
      <c r="K235" s="7">
        <v>12</v>
      </c>
      <c r="L235" s="7">
        <v>2</v>
      </c>
      <c r="M235" s="6">
        <f t="shared" si="83"/>
        <v>3</v>
      </c>
      <c r="N235" s="7">
        <v>3</v>
      </c>
      <c r="O235" s="7"/>
      <c r="P235" s="7"/>
      <c r="Q235" s="9">
        <f t="shared" ref="Q235" si="88">(H235/D235)*100</f>
        <v>95.081967213114751</v>
      </c>
      <c r="R235" s="9">
        <f t="shared" ref="R235" si="89">((J235+I235)/D235)*100</f>
        <v>72.131147540983605</v>
      </c>
      <c r="S235" s="62"/>
    </row>
    <row r="236" spans="1:19" ht="12" x14ac:dyDescent="0.2">
      <c r="A236" s="50" t="s">
        <v>67</v>
      </c>
      <c r="B236" s="6">
        <f t="shared" si="79"/>
        <v>24</v>
      </c>
      <c r="C236" s="7">
        <v>1</v>
      </c>
      <c r="D236" s="6">
        <f t="shared" ref="D236:D238" si="90">E236+F236</f>
        <v>23</v>
      </c>
      <c r="E236" s="6">
        <f t="shared" ref="E236:E238" si="91">G236+H236+M236</f>
        <v>23</v>
      </c>
      <c r="F236" s="3"/>
      <c r="G236" s="3"/>
      <c r="H236" s="6">
        <f t="shared" si="82"/>
        <v>23</v>
      </c>
      <c r="I236" s="7">
        <v>17</v>
      </c>
      <c r="J236" s="7">
        <v>5</v>
      </c>
      <c r="K236" s="7"/>
      <c r="L236" s="7">
        <v>1</v>
      </c>
      <c r="M236" s="6">
        <f t="shared" si="83"/>
        <v>0</v>
      </c>
      <c r="N236" s="3"/>
      <c r="O236" s="3"/>
      <c r="P236" s="3"/>
      <c r="Q236" s="9">
        <f t="shared" ref="Q236:Q237" si="92">(H236/D236)*100</f>
        <v>100</v>
      </c>
      <c r="R236" s="9">
        <f t="shared" ref="R236:R243" si="93">((J236+I236)/D236)*100</f>
        <v>95.652173913043484</v>
      </c>
      <c r="S236" s="5"/>
    </row>
    <row r="237" spans="1:19" ht="12" x14ac:dyDescent="0.2">
      <c r="A237" s="50" t="s">
        <v>23</v>
      </c>
      <c r="B237" s="6">
        <f t="shared" si="79"/>
        <v>6</v>
      </c>
      <c r="C237" s="8"/>
      <c r="D237" s="6">
        <f t="shared" si="90"/>
        <v>6</v>
      </c>
      <c r="E237" s="6">
        <f t="shared" si="91"/>
        <v>6</v>
      </c>
      <c r="F237" s="8"/>
      <c r="G237" s="8"/>
      <c r="H237" s="6">
        <f t="shared" si="82"/>
        <v>6</v>
      </c>
      <c r="I237" s="8">
        <v>3</v>
      </c>
      <c r="J237" s="8"/>
      <c r="K237" s="8"/>
      <c r="L237" s="8">
        <v>3</v>
      </c>
      <c r="M237" s="6">
        <f t="shared" si="83"/>
        <v>0</v>
      </c>
      <c r="N237" s="8"/>
      <c r="O237" s="8"/>
      <c r="P237" s="8"/>
      <c r="Q237" s="9">
        <f t="shared" si="92"/>
        <v>100</v>
      </c>
      <c r="R237" s="9">
        <f t="shared" si="93"/>
        <v>50</v>
      </c>
      <c r="S237" s="10"/>
    </row>
    <row r="238" spans="1:19" ht="12" x14ac:dyDescent="0.2">
      <c r="A238" s="50" t="s">
        <v>28</v>
      </c>
      <c r="B238" s="6">
        <f t="shared" si="79"/>
        <v>43</v>
      </c>
      <c r="C238" s="8"/>
      <c r="D238" s="6">
        <f t="shared" si="90"/>
        <v>43</v>
      </c>
      <c r="E238" s="6">
        <f t="shared" si="91"/>
        <v>43</v>
      </c>
      <c r="F238" s="8"/>
      <c r="G238" s="8"/>
      <c r="H238" s="6">
        <f t="shared" si="82"/>
        <v>41</v>
      </c>
      <c r="I238" s="8">
        <v>31</v>
      </c>
      <c r="J238" s="8">
        <v>7</v>
      </c>
      <c r="K238" s="8">
        <v>3</v>
      </c>
      <c r="L238" s="8"/>
      <c r="M238" s="6">
        <f t="shared" si="83"/>
        <v>2</v>
      </c>
      <c r="N238" s="8">
        <v>2</v>
      </c>
      <c r="O238" s="8"/>
      <c r="P238" s="8"/>
      <c r="Q238" s="9">
        <f t="shared" ref="Q238:Q243" si="94">(H238/D238)*100</f>
        <v>95.348837209302332</v>
      </c>
      <c r="R238" s="9">
        <f t="shared" si="93"/>
        <v>88.372093023255815</v>
      </c>
      <c r="S238" s="10"/>
    </row>
    <row r="239" spans="1:19" ht="24" x14ac:dyDescent="0.2">
      <c r="A239" s="50" t="s">
        <v>69</v>
      </c>
      <c r="B239" s="6">
        <f t="shared" si="79"/>
        <v>18</v>
      </c>
      <c r="C239" s="8"/>
      <c r="D239" s="6">
        <f t="shared" ref="D239" si="95">E239+F239</f>
        <v>18</v>
      </c>
      <c r="E239" s="6">
        <f t="shared" ref="E239" si="96">G239+H239+M239</f>
        <v>18</v>
      </c>
      <c r="F239" s="8"/>
      <c r="G239" s="8"/>
      <c r="H239" s="6">
        <f t="shared" si="82"/>
        <v>18</v>
      </c>
      <c r="I239" s="8">
        <v>12</v>
      </c>
      <c r="J239" s="8">
        <v>6</v>
      </c>
      <c r="K239" s="8"/>
      <c r="L239" s="8"/>
      <c r="M239" s="6">
        <f t="shared" si="83"/>
        <v>0</v>
      </c>
      <c r="N239" s="8"/>
      <c r="O239" s="8"/>
      <c r="P239" s="8"/>
      <c r="Q239" s="9">
        <f t="shared" si="94"/>
        <v>100</v>
      </c>
      <c r="R239" s="9">
        <f t="shared" ref="R239:R241" si="97">((J239+I239)/D239)*100</f>
        <v>100</v>
      </c>
      <c r="S239" s="10"/>
    </row>
    <row r="240" spans="1:19" ht="12" x14ac:dyDescent="0.2">
      <c r="A240" s="50" t="s">
        <v>30</v>
      </c>
      <c r="B240" s="6">
        <f t="shared" si="79"/>
        <v>39</v>
      </c>
      <c r="C240" s="8"/>
      <c r="D240" s="6">
        <f t="shared" ref="D240" si="98">E240+F240</f>
        <v>39</v>
      </c>
      <c r="E240" s="6">
        <f t="shared" ref="E240" si="99">G240+H240+M240</f>
        <v>39</v>
      </c>
      <c r="F240" s="8"/>
      <c r="G240" s="8"/>
      <c r="H240" s="6">
        <f t="shared" si="82"/>
        <v>39</v>
      </c>
      <c r="I240" s="8">
        <v>32</v>
      </c>
      <c r="J240" s="8">
        <v>7</v>
      </c>
      <c r="K240" s="8"/>
      <c r="L240" s="8"/>
      <c r="M240" s="6">
        <f t="shared" si="83"/>
        <v>0</v>
      </c>
      <c r="N240" s="8"/>
      <c r="O240" s="8"/>
      <c r="P240" s="8"/>
      <c r="Q240" s="9">
        <f t="shared" ref="Q240" si="100">(H240/D240)*100</f>
        <v>100</v>
      </c>
      <c r="R240" s="9">
        <f t="shared" ref="R240" si="101">((J240+I240)/D240)*100</f>
        <v>100</v>
      </c>
      <c r="S240" s="10"/>
    </row>
    <row r="241" spans="1:19" ht="12" x14ac:dyDescent="0.2">
      <c r="A241" s="50" t="s">
        <v>161</v>
      </c>
      <c r="B241" s="6">
        <f>C241+D241</f>
        <v>107</v>
      </c>
      <c r="C241" s="8"/>
      <c r="D241" s="6">
        <f>E241+F241</f>
        <v>107</v>
      </c>
      <c r="E241" s="6">
        <f>G241+H241+M241</f>
        <v>107</v>
      </c>
      <c r="F241" s="8"/>
      <c r="G241" s="8"/>
      <c r="H241" s="6">
        <f t="shared" si="82"/>
        <v>107</v>
      </c>
      <c r="I241" s="8">
        <v>43</v>
      </c>
      <c r="J241" s="8">
        <v>24</v>
      </c>
      <c r="K241" s="8">
        <v>38</v>
      </c>
      <c r="L241" s="8">
        <v>2</v>
      </c>
      <c r="M241" s="6">
        <f t="shared" si="83"/>
        <v>0</v>
      </c>
      <c r="N241" s="8"/>
      <c r="O241" s="8"/>
      <c r="P241" s="8"/>
      <c r="Q241" s="9">
        <f t="shared" si="94"/>
        <v>100</v>
      </c>
      <c r="R241" s="9">
        <f t="shared" si="97"/>
        <v>62.616822429906534</v>
      </c>
      <c r="S241" s="10"/>
    </row>
    <row r="242" spans="1:19" x14ac:dyDescent="0.2">
      <c r="A242" s="12" t="s">
        <v>31</v>
      </c>
      <c r="B242" s="13">
        <f t="shared" si="79"/>
        <v>356</v>
      </c>
      <c r="C242" s="14">
        <f>SUM(C236:C239)</f>
        <v>1</v>
      </c>
      <c r="D242" s="14">
        <f>E242+F242</f>
        <v>355</v>
      </c>
      <c r="E242" s="14">
        <f>G242+H242+M242</f>
        <v>355</v>
      </c>
      <c r="F242" s="14">
        <f>SUM(F237:F238)</f>
        <v>0</v>
      </c>
      <c r="G242" s="14">
        <f>SUM(G237:G238)</f>
        <v>0</v>
      </c>
      <c r="H242" s="14">
        <f>I242+J242+K242+L242</f>
        <v>350</v>
      </c>
      <c r="I242" s="14">
        <f>SUM(I234:I241)</f>
        <v>185</v>
      </c>
      <c r="J242" s="14">
        <f>SUM(J234:J241)</f>
        <v>103</v>
      </c>
      <c r="K242" s="14">
        <f>SUM(K234:K241)</f>
        <v>54</v>
      </c>
      <c r="L242" s="14">
        <f>SUM(L234:L241)</f>
        <v>8</v>
      </c>
      <c r="M242" s="14">
        <f>N242+O242+P242</f>
        <v>5</v>
      </c>
      <c r="N242" s="14">
        <f>SUM(N234:N241)</f>
        <v>5</v>
      </c>
      <c r="O242" s="14">
        <f>SUM(O234:O241)</f>
        <v>0</v>
      </c>
      <c r="P242" s="14">
        <f>SUM(P234:P241)</f>
        <v>0</v>
      </c>
      <c r="Q242" s="15">
        <f t="shared" si="94"/>
        <v>98.591549295774655</v>
      </c>
      <c r="R242" s="15">
        <f t="shared" si="93"/>
        <v>81.126760563380287</v>
      </c>
      <c r="S242" s="10"/>
    </row>
    <row r="243" spans="1:19" x14ac:dyDescent="0.2">
      <c r="A243" s="16" t="s">
        <v>32</v>
      </c>
      <c r="B243" s="10"/>
      <c r="C243" s="10"/>
      <c r="D243" s="17">
        <f>(D242/B242)*100</f>
        <v>99.719101123595507</v>
      </c>
      <c r="E243" s="17">
        <f>(E242/D242)*100</f>
        <v>100</v>
      </c>
      <c r="F243" s="17">
        <f>(F242/D242)*100</f>
        <v>0</v>
      </c>
      <c r="G243" s="17">
        <f>(G242/D242)*100</f>
        <v>0</v>
      </c>
      <c r="H243" s="17">
        <f>(H242/D242)*100</f>
        <v>98.591549295774655</v>
      </c>
      <c r="I243" s="17">
        <f>(I242/D242)*100</f>
        <v>52.112676056338024</v>
      </c>
      <c r="J243" s="17">
        <f>(J242/D242)*100</f>
        <v>29.014084507042252</v>
      </c>
      <c r="K243" s="17">
        <f>(K242/D242)*100</f>
        <v>15.211267605633802</v>
      </c>
      <c r="L243" s="17">
        <f>(L242/D242)*100</f>
        <v>2.2535211267605635</v>
      </c>
      <c r="M243" s="17">
        <f>(M242/D242)*100</f>
        <v>1.4084507042253522</v>
      </c>
      <c r="N243" s="17">
        <f>(N242/D242)*100</f>
        <v>1.4084507042253522</v>
      </c>
      <c r="O243" s="17">
        <f>(O242/D242)*100</f>
        <v>0</v>
      </c>
      <c r="P243" s="17">
        <f>(P242/D242)*100</f>
        <v>0</v>
      </c>
      <c r="Q243" s="15">
        <f t="shared" si="94"/>
        <v>98.869271969847262</v>
      </c>
      <c r="R243" s="15">
        <f t="shared" si="93"/>
        <v>81.355286649474294</v>
      </c>
      <c r="S243" s="10"/>
    </row>
    <row r="244" spans="1:19" ht="12" x14ac:dyDescent="0.2">
      <c r="A244" s="51"/>
      <c r="B244" s="1"/>
      <c r="C244" s="1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2"/>
      <c r="R244" s="52"/>
      <c r="S244" s="1"/>
    </row>
    <row r="245" spans="1:19" x14ac:dyDescent="0.2">
      <c r="A245" s="102" t="s">
        <v>71</v>
      </c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</row>
    <row r="250" spans="1:19" x14ac:dyDescent="0.2">
      <c r="A250" s="103" t="s">
        <v>0</v>
      </c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</row>
    <row r="251" spans="1:19" x14ac:dyDescent="0.2">
      <c r="A251" s="105" t="s">
        <v>57</v>
      </c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</row>
    <row r="252" spans="1:19" ht="11.25" customHeight="1" x14ac:dyDescent="0.2">
      <c r="A252" s="104" t="s">
        <v>132</v>
      </c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</row>
    <row r="253" spans="1:19" x14ac:dyDescent="0.2">
      <c r="A253" s="102" t="s">
        <v>1</v>
      </c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</row>
    <row r="254" spans="1:19" x14ac:dyDescent="0.2">
      <c r="A254" s="1"/>
      <c r="B254" s="102"/>
      <c r="C254" s="102"/>
      <c r="D254" s="102"/>
      <c r="E254" s="119"/>
      <c r="F254" s="119"/>
      <c r="G254" s="119"/>
      <c r="H254" s="119"/>
      <c r="I254" s="119"/>
      <c r="J254" s="119"/>
      <c r="K254" s="119"/>
      <c r="L254" s="119"/>
      <c r="M254" s="119"/>
      <c r="N254" s="105" t="s">
        <v>76</v>
      </c>
      <c r="O254" s="105"/>
      <c r="P254" s="105"/>
      <c r="Q254" s="105"/>
      <c r="R254" s="105"/>
      <c r="S254" s="1"/>
    </row>
    <row r="255" spans="1:19" x14ac:dyDescent="0.2">
      <c r="A255" s="105" t="s">
        <v>37</v>
      </c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</row>
    <row r="256" spans="1:19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1.25" customHeight="1" x14ac:dyDescent="0.2">
      <c r="A257" s="115" t="s">
        <v>3</v>
      </c>
      <c r="B257" s="115" t="s">
        <v>4</v>
      </c>
      <c r="C257" s="115" t="s">
        <v>73</v>
      </c>
      <c r="D257" s="115" t="s">
        <v>5</v>
      </c>
      <c r="E257" s="115" t="s">
        <v>6</v>
      </c>
      <c r="F257" s="107" t="s">
        <v>7</v>
      </c>
      <c r="G257" s="107" t="s">
        <v>77</v>
      </c>
      <c r="H257" s="109" t="s">
        <v>8</v>
      </c>
      <c r="I257" s="110"/>
      <c r="J257" s="110"/>
      <c r="K257" s="110"/>
      <c r="L257" s="111"/>
      <c r="M257" s="109" t="s">
        <v>9</v>
      </c>
      <c r="N257" s="110"/>
      <c r="O257" s="110"/>
      <c r="P257" s="111"/>
      <c r="Q257" s="115" t="s">
        <v>10</v>
      </c>
      <c r="R257" s="115" t="s">
        <v>11</v>
      </c>
      <c r="S257" s="117" t="s">
        <v>12</v>
      </c>
    </row>
    <row r="258" spans="1:19" ht="78" x14ac:dyDescent="0.2">
      <c r="A258" s="116"/>
      <c r="B258" s="116"/>
      <c r="C258" s="116"/>
      <c r="D258" s="116"/>
      <c r="E258" s="116"/>
      <c r="F258" s="108"/>
      <c r="G258" s="108"/>
      <c r="H258" s="57" t="s">
        <v>82</v>
      </c>
      <c r="I258" s="57" t="s">
        <v>80</v>
      </c>
      <c r="J258" s="57" t="s">
        <v>13</v>
      </c>
      <c r="K258" s="57" t="s">
        <v>81</v>
      </c>
      <c r="L258" s="57" t="s">
        <v>14</v>
      </c>
      <c r="M258" s="3" t="s">
        <v>15</v>
      </c>
      <c r="N258" s="3" t="s">
        <v>16</v>
      </c>
      <c r="O258" s="3" t="s">
        <v>17</v>
      </c>
      <c r="P258" s="3" t="s">
        <v>18</v>
      </c>
      <c r="Q258" s="116"/>
      <c r="R258" s="116"/>
      <c r="S258" s="118"/>
    </row>
    <row r="259" spans="1:19" x14ac:dyDescent="0.2">
      <c r="A259" s="3">
        <v>1</v>
      </c>
      <c r="B259" s="4">
        <v>2</v>
      </c>
      <c r="C259" s="3">
        <v>3</v>
      </c>
      <c r="D259" s="3">
        <v>4</v>
      </c>
      <c r="E259" s="3">
        <v>5</v>
      </c>
      <c r="F259" s="3">
        <v>6</v>
      </c>
      <c r="G259" s="3">
        <v>7</v>
      </c>
      <c r="H259" s="3">
        <v>8</v>
      </c>
      <c r="I259" s="3">
        <v>9</v>
      </c>
      <c r="J259" s="3">
        <v>10</v>
      </c>
      <c r="K259" s="3">
        <v>11</v>
      </c>
      <c r="L259" s="3">
        <v>12</v>
      </c>
      <c r="M259" s="3">
        <v>13</v>
      </c>
      <c r="N259" s="3">
        <v>14</v>
      </c>
      <c r="O259" s="3">
        <v>15</v>
      </c>
      <c r="P259" s="3">
        <v>16</v>
      </c>
      <c r="Q259" s="3">
        <v>17</v>
      </c>
      <c r="R259" s="4">
        <v>18</v>
      </c>
      <c r="S259" s="5">
        <v>19</v>
      </c>
    </row>
    <row r="260" spans="1:19" x14ac:dyDescent="0.2">
      <c r="A260" s="20" t="s">
        <v>33</v>
      </c>
      <c r="B260" s="6">
        <f>C260+D260</f>
        <v>1488</v>
      </c>
      <c r="C260" s="8"/>
      <c r="D260" s="6">
        <f t="shared" ref="D260:D265" si="102">E260+F260</f>
        <v>1488</v>
      </c>
      <c r="E260" s="6">
        <f t="shared" ref="E260:E265" si="103">G260+H260+M260</f>
        <v>1473</v>
      </c>
      <c r="F260" s="8">
        <v>15</v>
      </c>
      <c r="G260" s="8">
        <v>14</v>
      </c>
      <c r="H260" s="6">
        <f t="shared" ref="H260:H266" si="104">SUM(I260:L260)</f>
        <v>1346</v>
      </c>
      <c r="I260" s="8">
        <v>107</v>
      </c>
      <c r="J260" s="8">
        <v>322</v>
      </c>
      <c r="K260" s="8">
        <v>719</v>
      </c>
      <c r="L260" s="8">
        <v>198</v>
      </c>
      <c r="M260" s="6">
        <f t="shared" ref="M260:M267" si="105">SUM(N260:P260)</f>
        <v>113</v>
      </c>
      <c r="N260" s="8">
        <v>62</v>
      </c>
      <c r="O260" s="8">
        <v>24</v>
      </c>
      <c r="P260" s="8">
        <v>27</v>
      </c>
      <c r="Q260" s="9">
        <f t="shared" ref="Q260:Q267" si="106">(H260/D260)*100</f>
        <v>90.456989247311824</v>
      </c>
      <c r="R260" s="9">
        <f t="shared" ref="R260:R267" si="107">((J260+I260)/D260)*100</f>
        <v>28.830645161290324</v>
      </c>
      <c r="S260" s="10"/>
    </row>
    <row r="261" spans="1:19" x14ac:dyDescent="0.2">
      <c r="A261" s="20" t="s">
        <v>34</v>
      </c>
      <c r="B261" s="6">
        <f t="shared" ref="B261:B266" si="108">C261+D261</f>
        <v>1723</v>
      </c>
      <c r="C261" s="8">
        <v>7</v>
      </c>
      <c r="D261" s="6">
        <f t="shared" si="102"/>
        <v>1716</v>
      </c>
      <c r="E261" s="6">
        <f t="shared" si="103"/>
        <v>1707</v>
      </c>
      <c r="F261" s="8">
        <v>9</v>
      </c>
      <c r="G261" s="8">
        <v>71</v>
      </c>
      <c r="H261" s="6">
        <f t="shared" si="104"/>
        <v>1454</v>
      </c>
      <c r="I261" s="8">
        <v>159</v>
      </c>
      <c r="J261" s="8">
        <v>353</v>
      </c>
      <c r="K261" s="8">
        <v>677</v>
      </c>
      <c r="L261" s="8">
        <v>265</v>
      </c>
      <c r="M261" s="6">
        <f t="shared" si="105"/>
        <v>182</v>
      </c>
      <c r="N261" s="8">
        <v>78</v>
      </c>
      <c r="O261" s="8">
        <v>49</v>
      </c>
      <c r="P261" s="8">
        <v>55</v>
      </c>
      <c r="Q261" s="9">
        <f t="shared" si="106"/>
        <v>84.731934731934729</v>
      </c>
      <c r="R261" s="9">
        <f t="shared" si="107"/>
        <v>29.836829836829835</v>
      </c>
      <c r="S261" s="38"/>
    </row>
    <row r="262" spans="1:19" x14ac:dyDescent="0.2">
      <c r="A262" s="20" t="s">
        <v>35</v>
      </c>
      <c r="B262" s="6">
        <f t="shared" si="108"/>
        <v>1807</v>
      </c>
      <c r="C262" s="8">
        <v>3</v>
      </c>
      <c r="D262" s="6">
        <f t="shared" si="102"/>
        <v>1804</v>
      </c>
      <c r="E262" s="6">
        <f t="shared" si="103"/>
        <v>1788</v>
      </c>
      <c r="F262" s="8">
        <v>16</v>
      </c>
      <c r="G262" s="8">
        <v>39</v>
      </c>
      <c r="H262" s="6">
        <f t="shared" si="104"/>
        <v>1534</v>
      </c>
      <c r="I262" s="8">
        <v>167</v>
      </c>
      <c r="J262" s="8">
        <v>388</v>
      </c>
      <c r="K262" s="8">
        <v>736</v>
      </c>
      <c r="L262" s="8">
        <v>243</v>
      </c>
      <c r="M262" s="6">
        <f t="shared" si="105"/>
        <v>215</v>
      </c>
      <c r="N262" s="8">
        <v>94</v>
      </c>
      <c r="O262" s="8">
        <v>55</v>
      </c>
      <c r="P262" s="8">
        <v>66</v>
      </c>
      <c r="Q262" s="9">
        <f t="shared" si="106"/>
        <v>85.033259423503324</v>
      </c>
      <c r="R262" s="9">
        <f t="shared" si="107"/>
        <v>30.764966740576501</v>
      </c>
      <c r="S262" s="10"/>
    </row>
    <row r="263" spans="1:19" x14ac:dyDescent="0.2">
      <c r="A263" s="20" t="s">
        <v>36</v>
      </c>
      <c r="B263" s="6">
        <f t="shared" si="108"/>
        <v>1522</v>
      </c>
      <c r="C263" s="8">
        <v>6</v>
      </c>
      <c r="D263" s="6">
        <f t="shared" si="102"/>
        <v>1516</v>
      </c>
      <c r="E263" s="6">
        <f t="shared" si="103"/>
        <v>1512</v>
      </c>
      <c r="F263" s="8">
        <v>4</v>
      </c>
      <c r="G263" s="8">
        <v>33</v>
      </c>
      <c r="H263" s="6">
        <f t="shared" si="104"/>
        <v>1303</v>
      </c>
      <c r="I263" s="8">
        <v>172</v>
      </c>
      <c r="J263" s="8">
        <v>379</v>
      </c>
      <c r="K263" s="8">
        <v>617</v>
      </c>
      <c r="L263" s="8">
        <v>135</v>
      </c>
      <c r="M263" s="6">
        <f t="shared" si="105"/>
        <v>176</v>
      </c>
      <c r="N263" s="8">
        <v>81</v>
      </c>
      <c r="O263" s="8">
        <v>25</v>
      </c>
      <c r="P263" s="8">
        <v>70</v>
      </c>
      <c r="Q263" s="9">
        <f t="shared" si="106"/>
        <v>85.949868073878633</v>
      </c>
      <c r="R263" s="9">
        <f t="shared" si="107"/>
        <v>36.345646437994723</v>
      </c>
      <c r="S263" s="10"/>
    </row>
    <row r="264" spans="1:19" ht="12.75" customHeight="1" x14ac:dyDescent="0.2">
      <c r="A264" s="61" t="s">
        <v>133</v>
      </c>
      <c r="B264" s="6">
        <f t="shared" si="108"/>
        <v>473</v>
      </c>
      <c r="C264" s="8"/>
      <c r="D264" s="6">
        <f t="shared" si="102"/>
        <v>473</v>
      </c>
      <c r="E264" s="6">
        <f t="shared" si="103"/>
        <v>456</v>
      </c>
      <c r="F264" s="8">
        <v>17</v>
      </c>
      <c r="G264" s="8">
        <v>22</v>
      </c>
      <c r="H264" s="6">
        <f t="shared" si="104"/>
        <v>428</v>
      </c>
      <c r="I264" s="8">
        <v>43</v>
      </c>
      <c r="J264" s="8">
        <v>149</v>
      </c>
      <c r="K264" s="8">
        <v>220</v>
      </c>
      <c r="L264" s="8">
        <v>16</v>
      </c>
      <c r="M264" s="6">
        <f t="shared" si="105"/>
        <v>6</v>
      </c>
      <c r="N264" s="8">
        <v>4</v>
      </c>
      <c r="O264" s="8">
        <v>2</v>
      </c>
      <c r="P264" s="8"/>
      <c r="Q264" s="9">
        <f t="shared" ref="Q264" si="109">(H264/D264)*100</f>
        <v>90.486257928118391</v>
      </c>
      <c r="R264" s="9">
        <f t="shared" ref="R264" si="110">((J264+I264)/D264)*100</f>
        <v>40.59196617336152</v>
      </c>
      <c r="S264" s="10"/>
    </row>
    <row r="265" spans="1:19" x14ac:dyDescent="0.2">
      <c r="A265" s="20" t="s">
        <v>88</v>
      </c>
      <c r="B265" s="6">
        <f t="shared" si="108"/>
        <v>797</v>
      </c>
      <c r="C265" s="8">
        <v>4</v>
      </c>
      <c r="D265" s="6">
        <f t="shared" si="102"/>
        <v>793</v>
      </c>
      <c r="E265" s="6">
        <f t="shared" si="103"/>
        <v>792</v>
      </c>
      <c r="F265" s="8">
        <v>1</v>
      </c>
      <c r="G265" s="8">
        <v>8</v>
      </c>
      <c r="H265" s="6">
        <f t="shared" si="104"/>
        <v>690</v>
      </c>
      <c r="I265" s="8">
        <v>193</v>
      </c>
      <c r="J265" s="8">
        <v>192</v>
      </c>
      <c r="K265" s="8">
        <v>232</v>
      </c>
      <c r="L265" s="8">
        <v>73</v>
      </c>
      <c r="M265" s="6">
        <f t="shared" si="105"/>
        <v>94</v>
      </c>
      <c r="N265" s="8">
        <v>46</v>
      </c>
      <c r="O265" s="8">
        <v>12</v>
      </c>
      <c r="P265" s="8">
        <v>36</v>
      </c>
      <c r="Q265" s="9">
        <f t="shared" si="106"/>
        <v>87.011349306431271</v>
      </c>
      <c r="R265" s="9">
        <f t="shared" si="107"/>
        <v>48.549810844892811</v>
      </c>
      <c r="S265" s="11"/>
    </row>
    <row r="266" spans="1:19" x14ac:dyDescent="0.2">
      <c r="A266" s="20" t="s">
        <v>89</v>
      </c>
      <c r="B266" s="6">
        <f t="shared" si="108"/>
        <v>356</v>
      </c>
      <c r="C266" s="8">
        <v>1</v>
      </c>
      <c r="D266" s="6">
        <f t="shared" ref="D266" si="111">E266+F266</f>
        <v>355</v>
      </c>
      <c r="E266" s="6">
        <f t="shared" ref="E266" si="112">G266+H266+M266</f>
        <v>355</v>
      </c>
      <c r="F266" s="8"/>
      <c r="G266" s="8"/>
      <c r="H266" s="6">
        <f t="shared" si="104"/>
        <v>350</v>
      </c>
      <c r="I266" s="8">
        <v>185</v>
      </c>
      <c r="J266" s="8">
        <v>103</v>
      </c>
      <c r="K266" s="8">
        <v>54</v>
      </c>
      <c r="L266" s="8">
        <v>8</v>
      </c>
      <c r="M266" s="6">
        <f t="shared" si="105"/>
        <v>5</v>
      </c>
      <c r="N266" s="8">
        <v>5</v>
      </c>
      <c r="O266" s="8"/>
      <c r="P266" s="8"/>
      <c r="Q266" s="9">
        <f t="shared" ref="Q266" si="113">(H266/D266)*100</f>
        <v>98.591549295774655</v>
      </c>
      <c r="R266" s="9">
        <f t="shared" ref="R266" si="114">((J266+I266)/D266)*100</f>
        <v>81.126760563380287</v>
      </c>
      <c r="S266" s="11"/>
    </row>
    <row r="267" spans="1:19" x14ac:dyDescent="0.2">
      <c r="A267" s="12" t="s">
        <v>31</v>
      </c>
      <c r="B267" s="13">
        <f t="shared" ref="B267" si="115">C267+D267</f>
        <v>8166</v>
      </c>
      <c r="C267" s="14">
        <f>SUM(C260:C266)</f>
        <v>21</v>
      </c>
      <c r="D267" s="14">
        <f>SUM(D260:D266)</f>
        <v>8145</v>
      </c>
      <c r="E267" s="14">
        <f>SUM(E260:E266)</f>
        <v>8083</v>
      </c>
      <c r="F267" s="14">
        <f t="shared" ref="F267:G267" si="116">SUM(F260:F265)</f>
        <v>62</v>
      </c>
      <c r="G267" s="14">
        <f t="shared" si="116"/>
        <v>187</v>
      </c>
      <c r="H267" s="14">
        <f>I267+J267+K267+L267</f>
        <v>7105</v>
      </c>
      <c r="I267" s="14">
        <f>SUM(I260:I266)</f>
        <v>1026</v>
      </c>
      <c r="J267" s="14">
        <f>SUM(J260:J266)</f>
        <v>1886</v>
      </c>
      <c r="K267" s="14">
        <f>SUM(K260:K266)</f>
        <v>3255</v>
      </c>
      <c r="L267" s="14">
        <f>SUM(L260:L266)</f>
        <v>938</v>
      </c>
      <c r="M267" s="13">
        <f t="shared" si="105"/>
        <v>791</v>
      </c>
      <c r="N267" s="14">
        <f>SUM(N260:N266)</f>
        <v>370</v>
      </c>
      <c r="O267" s="14">
        <f>SUM(O260:O265)</f>
        <v>167</v>
      </c>
      <c r="P267" s="14">
        <f>SUM(P260:P265)</f>
        <v>254</v>
      </c>
      <c r="Q267" s="15">
        <f t="shared" si="106"/>
        <v>87.231430325352974</v>
      </c>
      <c r="R267" s="15">
        <f t="shared" si="107"/>
        <v>35.751995089011665</v>
      </c>
      <c r="S267" s="38"/>
    </row>
    <row r="268" spans="1:19" x14ac:dyDescent="0.2">
      <c r="A268" s="16" t="s">
        <v>32</v>
      </c>
      <c r="B268" s="10"/>
      <c r="C268" s="10"/>
      <c r="D268" s="17">
        <f>(D267/B267)*100</f>
        <v>99.742836149889797</v>
      </c>
      <c r="E268" s="17">
        <f>(E267/D267)*100</f>
        <v>99.238796807857582</v>
      </c>
      <c r="F268" s="17">
        <f>(F267/D267)*100</f>
        <v>0.76120319214241872</v>
      </c>
      <c r="G268" s="17">
        <f>(G267/D267)*100</f>
        <v>2.2958870472682626</v>
      </c>
      <c r="H268" s="17">
        <f>(H267/D267)*100</f>
        <v>87.231430325352974</v>
      </c>
      <c r="I268" s="17">
        <f>(I267/D267)*100</f>
        <v>12.596685082872927</v>
      </c>
      <c r="J268" s="17">
        <f>(J267/D267)*100</f>
        <v>23.155310006138734</v>
      </c>
      <c r="K268" s="17">
        <f>(K267/D267)*100</f>
        <v>39.963167587476974</v>
      </c>
      <c r="L268" s="17">
        <f>L267/D267*100</f>
        <v>11.516267648864334</v>
      </c>
      <c r="M268" s="17">
        <f>(M267/D267)*100</f>
        <v>9.7114794352363401</v>
      </c>
      <c r="N268" s="17">
        <f>(N267/D267)*100</f>
        <v>4.5426642111724984</v>
      </c>
      <c r="O268" s="17">
        <f>(O267/D267)*100</f>
        <v>2.0503376304481278</v>
      </c>
      <c r="P268" s="17">
        <f>(P267/D267)*100</f>
        <v>3.1184775936157152</v>
      </c>
      <c r="Q268" s="21"/>
      <c r="R268" s="21"/>
      <c r="S268" s="10"/>
    </row>
    <row r="269" spans="1:19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2">
      <c r="A270" s="102" t="s">
        <v>71</v>
      </c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</row>
  </sheetData>
  <mergeCells count="175">
    <mergeCell ref="A245:S245"/>
    <mergeCell ref="A250:S250"/>
    <mergeCell ref="A251:S251"/>
    <mergeCell ref="A252:S252"/>
    <mergeCell ref="A253:S253"/>
    <mergeCell ref="N254:R254"/>
    <mergeCell ref="E254:M254"/>
    <mergeCell ref="B254:D254"/>
    <mergeCell ref="D231:D232"/>
    <mergeCell ref="E231:E232"/>
    <mergeCell ref="F231:F232"/>
    <mergeCell ref="G231:G232"/>
    <mergeCell ref="H231:L231"/>
    <mergeCell ref="M231:P231"/>
    <mergeCell ref="Q231:Q232"/>
    <mergeCell ref="R231:R232"/>
    <mergeCell ref="S231:S232"/>
    <mergeCell ref="R181:R182"/>
    <mergeCell ref="S181:S182"/>
    <mergeCell ref="A255:S255"/>
    <mergeCell ref="M257:P257"/>
    <mergeCell ref="H257:L257"/>
    <mergeCell ref="G257:G258"/>
    <mergeCell ref="F257:F258"/>
    <mergeCell ref="E257:E258"/>
    <mergeCell ref="D257:D258"/>
    <mergeCell ref="C257:C258"/>
    <mergeCell ref="B257:B258"/>
    <mergeCell ref="A257:A258"/>
    <mergeCell ref="S257:S258"/>
    <mergeCell ref="R257:R258"/>
    <mergeCell ref="Q257:Q258"/>
    <mergeCell ref="A226:S226"/>
    <mergeCell ref="A227:S227"/>
    <mergeCell ref="A228:S228"/>
    <mergeCell ref="E229:M229"/>
    <mergeCell ref="B230:D230"/>
    <mergeCell ref="O230:S230"/>
    <mergeCell ref="A231:A232"/>
    <mergeCell ref="B231:B232"/>
    <mergeCell ref="C231:C232"/>
    <mergeCell ref="B181:B182"/>
    <mergeCell ref="C181:C182"/>
    <mergeCell ref="D181:D182"/>
    <mergeCell ref="E181:E182"/>
    <mergeCell ref="F181:F182"/>
    <mergeCell ref="G181:G182"/>
    <mergeCell ref="H181:L181"/>
    <mergeCell ref="M181:P181"/>
    <mergeCell ref="Q181:Q182"/>
    <mergeCell ref="A178:S178"/>
    <mergeCell ref="D179:N179"/>
    <mergeCell ref="C180:D180"/>
    <mergeCell ref="O180:S180"/>
    <mergeCell ref="A270:S270"/>
    <mergeCell ref="A173:S173"/>
    <mergeCell ref="A138:S138"/>
    <mergeCell ref="A143:S143"/>
    <mergeCell ref="A141:S141"/>
    <mergeCell ref="A142:S142"/>
    <mergeCell ref="C145:D145"/>
    <mergeCell ref="O145:S145"/>
    <mergeCell ref="A146:A147"/>
    <mergeCell ref="B146:B147"/>
    <mergeCell ref="C146:C147"/>
    <mergeCell ref="D146:D147"/>
    <mergeCell ref="E146:E147"/>
    <mergeCell ref="F146:F147"/>
    <mergeCell ref="G146:G147"/>
    <mergeCell ref="H146:L146"/>
    <mergeCell ref="M146:P146"/>
    <mergeCell ref="Q146:Q147"/>
    <mergeCell ref="A190:S190"/>
    <mergeCell ref="A181:A182"/>
    <mergeCell ref="A69:S69"/>
    <mergeCell ref="A43:A44"/>
    <mergeCell ref="B43:B44"/>
    <mergeCell ref="C43:C44"/>
    <mergeCell ref="D43:D44"/>
    <mergeCell ref="E43:E44"/>
    <mergeCell ref="S43:S44"/>
    <mergeCell ref="A73:S73"/>
    <mergeCell ref="F43:F44"/>
    <mergeCell ref="G43:G44"/>
    <mergeCell ref="H43:L43"/>
    <mergeCell ref="M43:P43"/>
    <mergeCell ref="Q43:Q44"/>
    <mergeCell ref="R43:R44"/>
    <mergeCell ref="A71:S71"/>
    <mergeCell ref="A72:S72"/>
    <mergeCell ref="A33:S33"/>
    <mergeCell ref="B5:D5"/>
    <mergeCell ref="N5:R5"/>
    <mergeCell ref="Q6:Q7"/>
    <mergeCell ref="R6:R7"/>
    <mergeCell ref="S6:S7"/>
    <mergeCell ref="A40:S40"/>
    <mergeCell ref="C42:D42"/>
    <mergeCell ref="O42:S42"/>
    <mergeCell ref="A38:S38"/>
    <mergeCell ref="A39:S39"/>
    <mergeCell ref="E41:L41"/>
    <mergeCell ref="F5:J5"/>
    <mergeCell ref="A2:S2"/>
    <mergeCell ref="A1:S1"/>
    <mergeCell ref="A4:S4"/>
    <mergeCell ref="A3:S3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E74:M74"/>
    <mergeCell ref="A108:S108"/>
    <mergeCell ref="F76:F77"/>
    <mergeCell ref="G76:G77"/>
    <mergeCell ref="H76:L76"/>
    <mergeCell ref="M76:P76"/>
    <mergeCell ref="Q76:Q77"/>
    <mergeCell ref="R76:R77"/>
    <mergeCell ref="A103:S103"/>
    <mergeCell ref="C75:D75"/>
    <mergeCell ref="F75:N75"/>
    <mergeCell ref="O75:S75"/>
    <mergeCell ref="A76:A77"/>
    <mergeCell ref="B76:B77"/>
    <mergeCell ref="C76:C77"/>
    <mergeCell ref="D76:D77"/>
    <mergeCell ref="E76:E77"/>
    <mergeCell ref="S76:S77"/>
    <mergeCell ref="C110:D110"/>
    <mergeCell ref="O110:S110"/>
    <mergeCell ref="A106:S106"/>
    <mergeCell ref="A107:S107"/>
    <mergeCell ref="A111:A112"/>
    <mergeCell ref="B111:B112"/>
    <mergeCell ref="C111:C112"/>
    <mergeCell ref="D111:D112"/>
    <mergeCell ref="E111:E112"/>
    <mergeCell ref="F111:F112"/>
    <mergeCell ref="E109:M109"/>
    <mergeCell ref="G111:G112"/>
    <mergeCell ref="H111:L111"/>
    <mergeCell ref="M111:P111"/>
    <mergeCell ref="Q111:Q112"/>
    <mergeCell ref="R111:R112"/>
    <mergeCell ref="S111:S112"/>
    <mergeCell ref="R146:R147"/>
    <mergeCell ref="S146:S147"/>
    <mergeCell ref="D144:N144"/>
    <mergeCell ref="A222:S222"/>
    <mergeCell ref="A193:S193"/>
    <mergeCell ref="A194:S194"/>
    <mergeCell ref="A195:S195"/>
    <mergeCell ref="E196:M196"/>
    <mergeCell ref="O197:S197"/>
    <mergeCell ref="A198:A199"/>
    <mergeCell ref="B198:B199"/>
    <mergeCell ref="C198:C199"/>
    <mergeCell ref="D198:D199"/>
    <mergeCell ref="E198:E199"/>
    <mergeCell ref="F198:F199"/>
    <mergeCell ref="G198:G199"/>
    <mergeCell ref="H198:L198"/>
    <mergeCell ref="M198:P198"/>
    <mergeCell ref="Q198:Q199"/>
    <mergeCell ref="R198:R199"/>
    <mergeCell ref="S198:S199"/>
    <mergeCell ref="B197:D197"/>
    <mergeCell ref="A176:S176"/>
    <mergeCell ref="A177:S177"/>
  </mergeCells>
  <pageMargins left="0.39370078740157483" right="0.31496062992125984" top="0.27559055118110237" bottom="0.23622047244094491" header="0.23622047244094491" footer="0.19685039370078741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W351"/>
  <sheetViews>
    <sheetView workbookViewId="0">
      <selection activeCell="J347" sqref="J347:U371"/>
    </sheetView>
  </sheetViews>
  <sheetFormatPr defaultRowHeight="15" x14ac:dyDescent="0.25"/>
  <cols>
    <col min="1" max="3" width="18.7109375" customWidth="1"/>
    <col min="18" max="18" width="19.7109375" customWidth="1"/>
  </cols>
  <sheetData>
    <row r="1" spans="1:18" ht="18.75" x14ac:dyDescent="0.25">
      <c r="A1" s="120" t="s">
        <v>138</v>
      </c>
      <c r="B1" s="120"/>
      <c r="C1" s="120"/>
      <c r="E1" s="122" t="s">
        <v>138</v>
      </c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18.75" x14ac:dyDescent="0.3">
      <c r="A2" s="22"/>
      <c r="B2" s="22" t="s">
        <v>43</v>
      </c>
      <c r="C2" s="22" t="s">
        <v>44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8.75" x14ac:dyDescent="0.3">
      <c r="A3" s="50" t="s">
        <v>87</v>
      </c>
      <c r="B3" s="79">
        <v>100</v>
      </c>
      <c r="C3" s="80">
        <v>62.8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20.25" customHeight="1" x14ac:dyDescent="0.3">
      <c r="A4" s="50" t="s">
        <v>26</v>
      </c>
      <c r="B4" s="79">
        <v>99.7</v>
      </c>
      <c r="C4" s="80">
        <v>37.200000000000003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ht="18.75" x14ac:dyDescent="0.3">
      <c r="A5" s="50" t="s">
        <v>19</v>
      </c>
      <c r="B5" s="79">
        <v>97.4</v>
      </c>
      <c r="C5" s="80">
        <v>47.9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24" x14ac:dyDescent="0.3">
      <c r="A6" s="50" t="s">
        <v>65</v>
      </c>
      <c r="B6" s="79">
        <v>97.3</v>
      </c>
      <c r="C6" s="80">
        <v>33.6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19.5" customHeight="1" x14ac:dyDescent="0.3">
      <c r="A7" s="50" t="s">
        <v>22</v>
      </c>
      <c r="B7" s="79">
        <v>97.3</v>
      </c>
      <c r="C7" s="80">
        <v>25.8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8.75" x14ac:dyDescent="0.3">
      <c r="A8" s="50" t="s">
        <v>30</v>
      </c>
      <c r="B8" s="79">
        <v>96.7</v>
      </c>
      <c r="C8" s="80">
        <v>47.5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36" x14ac:dyDescent="0.3">
      <c r="A9" s="50" t="s">
        <v>69</v>
      </c>
      <c r="B9" s="79">
        <v>96.1</v>
      </c>
      <c r="C9" s="80">
        <v>50.4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 ht="18.75" x14ac:dyDescent="0.3">
      <c r="A10" s="50" t="s">
        <v>23</v>
      </c>
      <c r="B10" s="79">
        <v>94.9</v>
      </c>
      <c r="C10" s="79">
        <v>31.5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ht="18.75" x14ac:dyDescent="0.3">
      <c r="A11" s="50" t="s">
        <v>24</v>
      </c>
      <c r="B11" s="79">
        <v>94.8</v>
      </c>
      <c r="C11" s="80">
        <v>41.7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18" ht="18.75" x14ac:dyDescent="0.3">
      <c r="A12" s="50" t="s">
        <v>38</v>
      </c>
      <c r="B12" s="79">
        <v>92.3</v>
      </c>
      <c r="C12" s="80">
        <v>43.8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 ht="18.75" x14ac:dyDescent="0.3">
      <c r="A13" s="50" t="s">
        <v>29</v>
      </c>
      <c r="B13" s="79">
        <v>91</v>
      </c>
      <c r="C13" s="80">
        <v>30.5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 ht="24" x14ac:dyDescent="0.3">
      <c r="A14" s="50" t="s">
        <v>67</v>
      </c>
      <c r="B14" s="79">
        <v>88.3</v>
      </c>
      <c r="C14" s="80">
        <v>37.1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8.75" x14ac:dyDescent="0.3">
      <c r="A15" s="50" t="s">
        <v>25</v>
      </c>
      <c r="B15" s="79">
        <v>88.2</v>
      </c>
      <c r="C15" s="80">
        <v>24.4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18.75" x14ac:dyDescent="0.3">
      <c r="A16" s="50" t="s">
        <v>20</v>
      </c>
      <c r="B16" s="79">
        <v>87.4</v>
      </c>
      <c r="C16" s="80">
        <v>34.6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ht="18.75" x14ac:dyDescent="0.3">
      <c r="A17" s="50" t="s">
        <v>28</v>
      </c>
      <c r="B17" s="79">
        <v>85.7</v>
      </c>
      <c r="C17" s="80">
        <v>50.4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 ht="36" x14ac:dyDescent="0.3">
      <c r="A18" s="50" t="s">
        <v>27</v>
      </c>
      <c r="B18" s="79">
        <v>81.7</v>
      </c>
      <c r="C18" s="80">
        <v>27.9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8.75" x14ac:dyDescent="0.3">
      <c r="A19" s="50" t="s">
        <v>64</v>
      </c>
      <c r="B19" s="79">
        <v>79.7</v>
      </c>
      <c r="C19" s="80">
        <v>25.3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ht="18.75" x14ac:dyDescent="0.3">
      <c r="A20" s="50" t="s">
        <v>70</v>
      </c>
      <c r="B20" s="79">
        <v>78.099999999999994</v>
      </c>
      <c r="C20" s="80">
        <v>35.200000000000003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24" x14ac:dyDescent="0.3">
      <c r="A21" s="50" t="s">
        <v>68</v>
      </c>
      <c r="B21" s="79">
        <v>74.599999999999994</v>
      </c>
      <c r="C21" s="80">
        <v>35.5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ht="18.75" x14ac:dyDescent="0.3">
      <c r="A22" s="50" t="s">
        <v>21</v>
      </c>
      <c r="B22" s="79">
        <v>73.599999999999994</v>
      </c>
      <c r="C22" s="80">
        <v>28.9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8.75" x14ac:dyDescent="0.3">
      <c r="A23" s="50" t="s">
        <v>39</v>
      </c>
      <c r="B23" s="79">
        <v>66.900000000000006</v>
      </c>
      <c r="C23" s="80">
        <v>44.2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ht="18.75" x14ac:dyDescent="0.3">
      <c r="A24" s="35" t="s">
        <v>45</v>
      </c>
      <c r="B24" s="81">
        <v>87.2</v>
      </c>
      <c r="C24" s="81">
        <v>35.799999999999997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8.75" x14ac:dyDescent="0.3"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9" spans="1:18" ht="18.75" x14ac:dyDescent="0.25">
      <c r="A29" s="120" t="s">
        <v>139</v>
      </c>
      <c r="B29" s="120"/>
      <c r="C29" s="120"/>
      <c r="E29" s="122" t="s">
        <v>140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</row>
    <row r="30" spans="1:18" ht="18.75" x14ac:dyDescent="0.3">
      <c r="A30" s="22"/>
      <c r="B30" s="22" t="s">
        <v>43</v>
      </c>
      <c r="C30" s="22" t="s">
        <v>44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8.75" x14ac:dyDescent="0.3">
      <c r="A31" s="50" t="s">
        <v>26</v>
      </c>
      <c r="B31" s="79">
        <v>100</v>
      </c>
      <c r="C31" s="24">
        <v>30.2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8.75" x14ac:dyDescent="0.3">
      <c r="A32" s="50" t="s">
        <v>86</v>
      </c>
      <c r="B32" s="23">
        <v>100</v>
      </c>
      <c r="C32" s="80">
        <v>100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ht="18.75" x14ac:dyDescent="0.3">
      <c r="A33" s="50" t="s">
        <v>38</v>
      </c>
      <c r="B33" s="23">
        <v>97</v>
      </c>
      <c r="C33" s="24">
        <v>26.3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18" ht="24" x14ac:dyDescent="0.3">
      <c r="A34" s="50" t="s">
        <v>22</v>
      </c>
      <c r="B34" s="79">
        <v>95.8</v>
      </c>
      <c r="C34" s="24">
        <v>33.700000000000003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 ht="24" x14ac:dyDescent="0.3">
      <c r="A35" s="50" t="s">
        <v>65</v>
      </c>
      <c r="B35" s="23">
        <v>95.7</v>
      </c>
      <c r="C35" s="24">
        <v>26.8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ht="18.75" x14ac:dyDescent="0.3">
      <c r="A36" s="50" t="s">
        <v>25</v>
      </c>
      <c r="B36" s="79">
        <v>95.5</v>
      </c>
      <c r="C36" s="24">
        <v>40.9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36" x14ac:dyDescent="0.3">
      <c r="A37" s="50" t="s">
        <v>27</v>
      </c>
      <c r="B37" s="23">
        <v>95.5</v>
      </c>
      <c r="C37" s="24">
        <v>18.2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18" ht="18.75" x14ac:dyDescent="0.3">
      <c r="A38" s="50" t="s">
        <v>24</v>
      </c>
      <c r="B38" s="23">
        <v>95.2</v>
      </c>
      <c r="C38" s="24">
        <v>28.6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18" ht="24" x14ac:dyDescent="0.3">
      <c r="A39" s="50" t="s">
        <v>67</v>
      </c>
      <c r="B39" s="23">
        <v>92.9</v>
      </c>
      <c r="C39" s="24">
        <v>32.700000000000003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1:18" ht="18.75" x14ac:dyDescent="0.3">
      <c r="A40" s="50" t="s">
        <v>19</v>
      </c>
      <c r="B40" s="79">
        <v>91.7</v>
      </c>
      <c r="C40" s="23">
        <v>13.3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1:18" ht="36" x14ac:dyDescent="0.3">
      <c r="A41" s="50" t="s">
        <v>69</v>
      </c>
      <c r="B41" s="79">
        <v>91.4</v>
      </c>
      <c r="C41" s="24">
        <v>37.1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18" ht="18.75" x14ac:dyDescent="0.3">
      <c r="A42" s="50" t="s">
        <v>29</v>
      </c>
      <c r="B42" s="23">
        <v>91.4</v>
      </c>
      <c r="C42" s="24">
        <v>23.5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18" ht="18.75" x14ac:dyDescent="0.3">
      <c r="A43" s="50" t="s">
        <v>23</v>
      </c>
      <c r="B43" s="23">
        <v>89.7</v>
      </c>
      <c r="C43" s="24">
        <v>24.1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18" ht="18.75" x14ac:dyDescent="0.3">
      <c r="A44" s="50" t="s">
        <v>30</v>
      </c>
      <c r="B44" s="23">
        <v>88.9</v>
      </c>
      <c r="C44" s="24">
        <v>22.2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</row>
    <row r="45" spans="1:18" ht="18.75" x14ac:dyDescent="0.3">
      <c r="A45" s="50" t="s">
        <v>20</v>
      </c>
      <c r="B45" s="79">
        <v>87.5</v>
      </c>
      <c r="C45" s="24">
        <v>33.299999999999997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18" ht="24" x14ac:dyDescent="0.3">
      <c r="A46" s="50" t="s">
        <v>68</v>
      </c>
      <c r="B46" s="79">
        <v>83.8</v>
      </c>
      <c r="C46" s="24">
        <v>37.5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18" ht="18.75" x14ac:dyDescent="0.3">
      <c r="A47" s="50" t="s">
        <v>39</v>
      </c>
      <c r="B47" s="79">
        <v>82.7</v>
      </c>
      <c r="C47" s="24">
        <v>26.9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1:18" ht="18.75" x14ac:dyDescent="0.3">
      <c r="A48" s="50" t="s">
        <v>70</v>
      </c>
      <c r="B48" s="79">
        <v>81.099999999999994</v>
      </c>
      <c r="C48" s="24">
        <v>29.2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</row>
    <row r="49" spans="1:18" ht="18.75" x14ac:dyDescent="0.3">
      <c r="A49" s="50" t="s">
        <v>21</v>
      </c>
      <c r="B49" s="23">
        <v>80.3</v>
      </c>
      <c r="C49" s="24">
        <v>23.9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8" ht="18.75" x14ac:dyDescent="0.3">
      <c r="A50" s="50" t="s">
        <v>28</v>
      </c>
      <c r="B50" s="23">
        <v>76.599999999999994</v>
      </c>
      <c r="C50" s="24">
        <v>34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18" ht="18.75" x14ac:dyDescent="0.3">
      <c r="A51" s="35" t="s">
        <v>45</v>
      </c>
      <c r="B51" s="36">
        <v>90.5</v>
      </c>
      <c r="C51" s="36">
        <v>28.8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spans="1:18" ht="18.75" x14ac:dyDescent="0.3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5" spans="1:18" ht="18.75" x14ac:dyDescent="0.25">
      <c r="A55" s="120" t="s">
        <v>141</v>
      </c>
      <c r="B55" s="120"/>
      <c r="C55" s="120"/>
      <c r="E55" s="122" t="s">
        <v>142</v>
      </c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</row>
    <row r="56" spans="1:18" ht="18.75" x14ac:dyDescent="0.3">
      <c r="A56" s="22"/>
      <c r="B56" s="22" t="s">
        <v>43</v>
      </c>
      <c r="C56" s="22" t="s">
        <v>44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1:18" ht="18.75" x14ac:dyDescent="0.3">
      <c r="A57" s="50" t="s">
        <v>23</v>
      </c>
      <c r="B57" s="23">
        <v>100</v>
      </c>
      <c r="C57" s="24">
        <v>34.4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8" ht="18.75" x14ac:dyDescent="0.3">
      <c r="A58" s="50" t="s">
        <v>26</v>
      </c>
      <c r="B58" s="23">
        <v>100</v>
      </c>
      <c r="C58" s="24">
        <v>42.9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ht="18.75" x14ac:dyDescent="0.3">
      <c r="A59" s="50" t="s">
        <v>86</v>
      </c>
      <c r="B59" s="23">
        <v>100</v>
      </c>
      <c r="C59" s="24">
        <v>37.5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ht="18.75" x14ac:dyDescent="0.3">
      <c r="A60" s="50" t="s">
        <v>29</v>
      </c>
      <c r="B60" s="23">
        <v>100</v>
      </c>
      <c r="C60" s="24">
        <v>29.2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1:18" ht="18.75" x14ac:dyDescent="0.3">
      <c r="A61" s="50" t="s">
        <v>30</v>
      </c>
      <c r="B61" s="23">
        <v>100</v>
      </c>
      <c r="C61" s="24">
        <v>29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8" ht="18.75" x14ac:dyDescent="0.3">
      <c r="A62" s="50" t="s">
        <v>19</v>
      </c>
      <c r="B62" s="23">
        <v>97.7</v>
      </c>
      <c r="C62" s="24">
        <v>38.6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ht="24" x14ac:dyDescent="0.3">
      <c r="A63" s="50" t="s">
        <v>65</v>
      </c>
      <c r="B63" s="23">
        <v>97.5</v>
      </c>
      <c r="C63" s="24">
        <v>38.299999999999997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1:18" ht="24" x14ac:dyDescent="0.3">
      <c r="A64" s="50" t="s">
        <v>22</v>
      </c>
      <c r="B64" s="23">
        <v>96.6</v>
      </c>
      <c r="C64" s="24">
        <v>27.3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1:18" ht="36" x14ac:dyDescent="0.3">
      <c r="A65" s="50" t="s">
        <v>69</v>
      </c>
      <c r="B65" s="23">
        <v>96.3</v>
      </c>
      <c r="C65" s="24">
        <v>51.9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ht="18.75" x14ac:dyDescent="0.3">
      <c r="A66" s="50" t="s">
        <v>24</v>
      </c>
      <c r="B66" s="23">
        <v>92.7</v>
      </c>
      <c r="C66" s="24">
        <v>42.9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ht="18.75" x14ac:dyDescent="0.3">
      <c r="A67" s="50" t="s">
        <v>38</v>
      </c>
      <c r="B67" s="23">
        <v>92</v>
      </c>
      <c r="C67" s="24">
        <v>46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ht="24" x14ac:dyDescent="0.3">
      <c r="A68" s="50" t="s">
        <v>67</v>
      </c>
      <c r="B68" s="23">
        <v>85.9</v>
      </c>
      <c r="C68" s="24">
        <v>29.3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</row>
    <row r="69" spans="1:18" ht="18.75" x14ac:dyDescent="0.3">
      <c r="A69" s="50" t="s">
        <v>28</v>
      </c>
      <c r="B69" s="23">
        <v>84</v>
      </c>
      <c r="C69" s="24">
        <v>24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8.75" x14ac:dyDescent="0.3">
      <c r="A70" s="50" t="s">
        <v>25</v>
      </c>
      <c r="B70" s="23">
        <v>83.3</v>
      </c>
      <c r="C70" s="24">
        <v>13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8.75" x14ac:dyDescent="0.3">
      <c r="A71" s="50" t="s">
        <v>20</v>
      </c>
      <c r="B71" s="23">
        <v>79.5</v>
      </c>
      <c r="C71" s="24">
        <v>22.7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</row>
    <row r="72" spans="1:18" ht="18.75" x14ac:dyDescent="0.3">
      <c r="A72" s="50" t="s">
        <v>64</v>
      </c>
      <c r="B72" s="23">
        <v>78.8</v>
      </c>
      <c r="C72" s="24">
        <v>20.6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</row>
    <row r="73" spans="1:18" ht="24" x14ac:dyDescent="0.3">
      <c r="A73" s="50" t="s">
        <v>68</v>
      </c>
      <c r="B73" s="23">
        <v>76.3</v>
      </c>
      <c r="C73" s="24">
        <v>26.3</v>
      </c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36" x14ac:dyDescent="0.3">
      <c r="A74" s="50" t="s">
        <v>27</v>
      </c>
      <c r="B74" s="23">
        <v>73.7</v>
      </c>
      <c r="C74" s="24">
        <v>24.6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8.75" x14ac:dyDescent="0.3">
      <c r="A75" s="50" t="s">
        <v>70</v>
      </c>
      <c r="B75" s="23">
        <v>72.8</v>
      </c>
      <c r="C75" s="24">
        <v>27.2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</row>
    <row r="76" spans="1:18" ht="18.75" x14ac:dyDescent="0.3">
      <c r="A76" s="50" t="s">
        <v>39</v>
      </c>
      <c r="B76" s="23">
        <v>69.099999999999994</v>
      </c>
      <c r="C76" s="24">
        <v>23.6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1:18" ht="18.75" x14ac:dyDescent="0.3">
      <c r="A77" s="50" t="s">
        <v>21</v>
      </c>
      <c r="B77" s="23">
        <v>51.4</v>
      </c>
      <c r="C77" s="23">
        <v>19.399999999999999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1:18" ht="18.75" x14ac:dyDescent="0.3">
      <c r="A78" s="35" t="s">
        <v>45</v>
      </c>
      <c r="B78" s="36">
        <v>84.7</v>
      </c>
      <c r="C78" s="36">
        <v>29.8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</row>
    <row r="82" spans="1:18" ht="18.75" x14ac:dyDescent="0.25">
      <c r="A82" s="120" t="s">
        <v>143</v>
      </c>
      <c r="B82" s="120"/>
      <c r="C82" s="120"/>
      <c r="E82" s="122" t="s">
        <v>144</v>
      </c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</row>
    <row r="83" spans="1:18" x14ac:dyDescent="0.25">
      <c r="A83" s="22"/>
      <c r="B83" s="22" t="s">
        <v>43</v>
      </c>
      <c r="C83" s="22" t="s">
        <v>44</v>
      </c>
    </row>
    <row r="84" spans="1:18" ht="24" x14ac:dyDescent="0.25">
      <c r="A84" s="50" t="s">
        <v>22</v>
      </c>
      <c r="B84" s="23">
        <v>100</v>
      </c>
      <c r="C84" s="24">
        <v>17.399999999999999</v>
      </c>
    </row>
    <row r="85" spans="1:18" x14ac:dyDescent="0.25">
      <c r="A85" s="50" t="s">
        <v>26</v>
      </c>
      <c r="B85" s="23">
        <v>100</v>
      </c>
      <c r="C85" s="24">
        <v>21.7</v>
      </c>
    </row>
    <row r="86" spans="1:18" x14ac:dyDescent="0.25">
      <c r="A86" s="50" t="s">
        <v>86</v>
      </c>
      <c r="B86" s="23">
        <v>100</v>
      </c>
      <c r="C86" s="24">
        <v>50</v>
      </c>
    </row>
    <row r="87" spans="1:18" x14ac:dyDescent="0.25">
      <c r="A87" s="50" t="s">
        <v>19</v>
      </c>
      <c r="B87" s="23">
        <v>98.4</v>
      </c>
      <c r="C87" s="24">
        <v>54.1</v>
      </c>
    </row>
    <row r="88" spans="1:18" x14ac:dyDescent="0.25">
      <c r="A88" s="50" t="s">
        <v>23</v>
      </c>
      <c r="B88" s="23">
        <v>97.8</v>
      </c>
      <c r="C88" s="24">
        <v>23.9</v>
      </c>
    </row>
    <row r="89" spans="1:18" ht="24" x14ac:dyDescent="0.25">
      <c r="A89" s="50" t="s">
        <v>65</v>
      </c>
      <c r="B89" s="23">
        <v>96.4</v>
      </c>
      <c r="C89" s="24">
        <v>31.3</v>
      </c>
    </row>
    <row r="90" spans="1:18" x14ac:dyDescent="0.25">
      <c r="A90" s="50" t="s">
        <v>30</v>
      </c>
      <c r="B90" s="23">
        <v>96.2</v>
      </c>
      <c r="C90" s="24">
        <v>30.8</v>
      </c>
    </row>
    <row r="91" spans="1:18" x14ac:dyDescent="0.25">
      <c r="A91" s="50" t="s">
        <v>24</v>
      </c>
      <c r="B91" s="79">
        <v>94.9</v>
      </c>
      <c r="C91" s="24">
        <v>38.5</v>
      </c>
    </row>
    <row r="92" spans="1:18" x14ac:dyDescent="0.25">
      <c r="A92" s="50" t="s">
        <v>99</v>
      </c>
      <c r="B92" s="23">
        <v>94.4</v>
      </c>
      <c r="C92" s="24">
        <v>33.299999999999997</v>
      </c>
    </row>
    <row r="93" spans="1:18" ht="24" x14ac:dyDescent="0.25">
      <c r="A93" s="50" t="s">
        <v>67</v>
      </c>
      <c r="B93" s="79">
        <v>92.3</v>
      </c>
      <c r="C93" s="24">
        <v>37.4</v>
      </c>
    </row>
    <row r="94" spans="1:18" x14ac:dyDescent="0.25">
      <c r="A94" s="50" t="s">
        <v>20</v>
      </c>
      <c r="B94" s="23">
        <v>87.3</v>
      </c>
      <c r="C94" s="24">
        <v>38.200000000000003</v>
      </c>
    </row>
    <row r="95" spans="1:18" x14ac:dyDescent="0.25">
      <c r="A95" s="50" t="s">
        <v>28</v>
      </c>
      <c r="B95" s="23">
        <v>87</v>
      </c>
      <c r="C95" s="23">
        <v>39.1</v>
      </c>
    </row>
    <row r="96" spans="1:18" x14ac:dyDescent="0.25">
      <c r="A96" s="50" t="s">
        <v>25</v>
      </c>
      <c r="B96" s="23">
        <v>85</v>
      </c>
      <c r="C96" s="24">
        <v>18.7</v>
      </c>
    </row>
    <row r="97" spans="1:18" x14ac:dyDescent="0.25">
      <c r="A97" s="50" t="s">
        <v>38</v>
      </c>
      <c r="B97" s="79">
        <v>84.6</v>
      </c>
      <c r="C97" s="24">
        <v>49.2</v>
      </c>
    </row>
    <row r="98" spans="1:18" x14ac:dyDescent="0.25">
      <c r="A98" s="50" t="s">
        <v>29</v>
      </c>
      <c r="B98" s="79">
        <v>82.2</v>
      </c>
      <c r="C98" s="24">
        <v>24.7</v>
      </c>
    </row>
    <row r="99" spans="1:18" x14ac:dyDescent="0.25">
      <c r="A99" s="50" t="s">
        <v>64</v>
      </c>
      <c r="B99" s="79">
        <v>80.400000000000006</v>
      </c>
      <c r="C99" s="24">
        <v>23.1</v>
      </c>
    </row>
    <row r="100" spans="1:18" ht="36" x14ac:dyDescent="0.25">
      <c r="A100" s="50" t="s">
        <v>27</v>
      </c>
      <c r="B100" s="23">
        <v>80</v>
      </c>
      <c r="C100" s="24">
        <v>40</v>
      </c>
    </row>
    <row r="101" spans="1:18" ht="24" x14ac:dyDescent="0.25">
      <c r="A101" s="50" t="s">
        <v>68</v>
      </c>
      <c r="B101" s="23">
        <v>75.400000000000006</v>
      </c>
      <c r="C101" s="24">
        <v>35.4</v>
      </c>
    </row>
    <row r="102" spans="1:18" x14ac:dyDescent="0.25">
      <c r="A102" s="50" t="s">
        <v>21</v>
      </c>
      <c r="B102" s="79">
        <v>69.400000000000006</v>
      </c>
      <c r="C102" s="24">
        <v>22.2</v>
      </c>
    </row>
    <row r="103" spans="1:18" x14ac:dyDescent="0.25">
      <c r="A103" s="50" t="s">
        <v>70</v>
      </c>
      <c r="B103" s="79">
        <v>62.4</v>
      </c>
      <c r="C103" s="24">
        <v>27.8</v>
      </c>
    </row>
    <row r="104" spans="1:18" x14ac:dyDescent="0.25">
      <c r="A104" s="50" t="s">
        <v>39</v>
      </c>
      <c r="B104" s="79">
        <v>52.2</v>
      </c>
      <c r="C104" s="24">
        <v>20.9</v>
      </c>
    </row>
    <row r="105" spans="1:18" ht="15.75" x14ac:dyDescent="0.25">
      <c r="A105" s="35" t="s">
        <v>45</v>
      </c>
      <c r="B105" s="36">
        <v>85</v>
      </c>
      <c r="C105" s="36">
        <v>30.8</v>
      </c>
    </row>
    <row r="109" spans="1:18" ht="18.75" x14ac:dyDescent="0.25">
      <c r="A109" s="120" t="s">
        <v>145</v>
      </c>
      <c r="B109" s="120"/>
      <c r="C109" s="120"/>
      <c r="E109" s="122" t="s">
        <v>146</v>
      </c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</row>
    <row r="110" spans="1:18" x14ac:dyDescent="0.25">
      <c r="A110" s="22"/>
      <c r="B110" s="22" t="s">
        <v>43</v>
      </c>
      <c r="C110" s="22" t="s">
        <v>44</v>
      </c>
    </row>
    <row r="111" spans="1:18" x14ac:dyDescent="0.25">
      <c r="A111" s="50" t="s">
        <v>19</v>
      </c>
      <c r="B111" s="23">
        <v>100</v>
      </c>
      <c r="C111" s="24">
        <v>38.1</v>
      </c>
    </row>
    <row r="112" spans="1:18" ht="24" x14ac:dyDescent="0.25">
      <c r="A112" s="50" t="s">
        <v>65</v>
      </c>
      <c r="B112" s="23">
        <v>100</v>
      </c>
      <c r="C112" s="24">
        <v>37.5</v>
      </c>
    </row>
    <row r="113" spans="1:3" x14ac:dyDescent="0.25">
      <c r="A113" s="50" t="s">
        <v>23</v>
      </c>
      <c r="B113" s="23">
        <v>100</v>
      </c>
      <c r="C113" s="24">
        <v>41</v>
      </c>
    </row>
    <row r="114" spans="1:3" ht="36" x14ac:dyDescent="0.25">
      <c r="A114" s="50" t="s">
        <v>69</v>
      </c>
      <c r="B114" s="23">
        <v>100</v>
      </c>
      <c r="C114" s="24">
        <v>38.1</v>
      </c>
    </row>
    <row r="115" spans="1:3" x14ac:dyDescent="0.25">
      <c r="A115" s="50" t="s">
        <v>87</v>
      </c>
      <c r="B115" s="23">
        <v>100</v>
      </c>
      <c r="C115" s="24">
        <v>66.7</v>
      </c>
    </row>
    <row r="116" spans="1:3" x14ac:dyDescent="0.25">
      <c r="A116" s="50" t="s">
        <v>30</v>
      </c>
      <c r="B116" s="23">
        <v>100</v>
      </c>
      <c r="C116" s="24">
        <v>30.6</v>
      </c>
    </row>
    <row r="117" spans="1:3" ht="24" x14ac:dyDescent="0.25">
      <c r="A117" s="50" t="s">
        <v>22</v>
      </c>
      <c r="B117" s="23">
        <v>98.8</v>
      </c>
      <c r="C117" s="24">
        <v>22.2</v>
      </c>
    </row>
    <row r="118" spans="1:3" x14ac:dyDescent="0.25">
      <c r="A118" s="50" t="s">
        <v>26</v>
      </c>
      <c r="B118" s="23">
        <v>98</v>
      </c>
      <c r="C118" s="24">
        <v>33.299999999999997</v>
      </c>
    </row>
    <row r="119" spans="1:3" x14ac:dyDescent="0.25">
      <c r="A119" s="50" t="s">
        <v>24</v>
      </c>
      <c r="B119" s="23">
        <v>97.9</v>
      </c>
      <c r="C119" s="24">
        <v>51.3</v>
      </c>
    </row>
    <row r="120" spans="1:3" x14ac:dyDescent="0.25">
      <c r="A120" s="50" t="s">
        <v>20</v>
      </c>
      <c r="B120" s="23">
        <v>95.5</v>
      </c>
      <c r="C120" s="24">
        <v>29.5</v>
      </c>
    </row>
    <row r="121" spans="1:3" x14ac:dyDescent="0.25">
      <c r="A121" s="50" t="s">
        <v>38</v>
      </c>
      <c r="B121" s="23">
        <v>91.7</v>
      </c>
      <c r="C121" s="24">
        <v>50</v>
      </c>
    </row>
    <row r="122" spans="1:3" x14ac:dyDescent="0.25">
      <c r="A122" s="50" t="s">
        <v>29</v>
      </c>
      <c r="B122" s="23">
        <v>90</v>
      </c>
      <c r="C122" s="24">
        <v>28.3</v>
      </c>
    </row>
    <row r="123" spans="1:3" x14ac:dyDescent="0.25">
      <c r="A123" s="50" t="s">
        <v>28</v>
      </c>
      <c r="B123" s="23">
        <v>89.3</v>
      </c>
      <c r="C123" s="24">
        <v>60.7</v>
      </c>
    </row>
    <row r="124" spans="1:3" x14ac:dyDescent="0.25">
      <c r="A124" s="50" t="s">
        <v>25</v>
      </c>
      <c r="B124" s="23">
        <v>86.5</v>
      </c>
      <c r="C124" s="24">
        <v>20.3</v>
      </c>
    </row>
    <row r="125" spans="1:3" ht="24" x14ac:dyDescent="0.25">
      <c r="A125" s="50" t="s">
        <v>67</v>
      </c>
      <c r="B125" s="23">
        <v>83.1</v>
      </c>
      <c r="C125" s="24">
        <v>36.799999999999997</v>
      </c>
    </row>
    <row r="126" spans="1:3" x14ac:dyDescent="0.25">
      <c r="A126" s="50" t="s">
        <v>64</v>
      </c>
      <c r="B126" s="23">
        <v>78.900000000000006</v>
      </c>
      <c r="C126" s="24">
        <v>32.299999999999997</v>
      </c>
    </row>
    <row r="127" spans="1:3" ht="36" x14ac:dyDescent="0.25">
      <c r="A127" s="50" t="s">
        <v>27</v>
      </c>
      <c r="B127" s="23">
        <v>78.599999999999994</v>
      </c>
      <c r="C127" s="23">
        <v>14.3</v>
      </c>
    </row>
    <row r="128" spans="1:3" x14ac:dyDescent="0.25">
      <c r="A128" s="50" t="s">
        <v>70</v>
      </c>
      <c r="B128" s="23">
        <v>77.599999999999994</v>
      </c>
      <c r="C128" s="24">
        <v>35</v>
      </c>
    </row>
    <row r="129" spans="1:18" ht="24" x14ac:dyDescent="0.25">
      <c r="A129" s="50" t="s">
        <v>68</v>
      </c>
      <c r="B129" s="23">
        <v>70.099999999999994</v>
      </c>
      <c r="C129" s="24">
        <v>38.799999999999997</v>
      </c>
    </row>
    <row r="130" spans="1:18" x14ac:dyDescent="0.25">
      <c r="A130" s="50" t="s">
        <v>21</v>
      </c>
      <c r="B130" s="23">
        <v>70</v>
      </c>
      <c r="C130" s="24">
        <v>21.4</v>
      </c>
    </row>
    <row r="131" spans="1:18" x14ac:dyDescent="0.25">
      <c r="A131" s="50" t="s">
        <v>39</v>
      </c>
      <c r="B131" s="23">
        <v>48.5</v>
      </c>
      <c r="C131" s="24">
        <v>40.4</v>
      </c>
    </row>
    <row r="132" spans="1:18" ht="15.75" x14ac:dyDescent="0.25">
      <c r="A132" s="25" t="s">
        <v>45</v>
      </c>
      <c r="B132" s="36">
        <v>85.9</v>
      </c>
      <c r="C132" s="36">
        <v>36.299999999999997</v>
      </c>
    </row>
    <row r="136" spans="1:18" ht="18.75" x14ac:dyDescent="0.25">
      <c r="A136" s="120" t="s">
        <v>147</v>
      </c>
      <c r="B136" s="120"/>
      <c r="C136" s="120"/>
      <c r="E136" s="122" t="s">
        <v>148</v>
      </c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</row>
    <row r="137" spans="1:18" x14ac:dyDescent="0.25">
      <c r="A137" s="22"/>
      <c r="B137" s="22" t="s">
        <v>43</v>
      </c>
      <c r="C137" s="22" t="s">
        <v>44</v>
      </c>
    </row>
    <row r="138" spans="1:18" x14ac:dyDescent="0.25">
      <c r="A138" s="20" t="s">
        <v>24</v>
      </c>
      <c r="B138" s="23">
        <v>93.6</v>
      </c>
      <c r="C138" s="24">
        <v>44.9</v>
      </c>
    </row>
    <row r="139" spans="1:18" x14ac:dyDescent="0.25">
      <c r="A139" s="20" t="s">
        <v>25</v>
      </c>
      <c r="B139" s="23">
        <v>93</v>
      </c>
      <c r="C139" s="24">
        <v>33.700000000000003</v>
      </c>
    </row>
    <row r="140" spans="1:18" x14ac:dyDescent="0.25">
      <c r="A140" s="50" t="s">
        <v>79</v>
      </c>
      <c r="B140" s="23">
        <v>81.7</v>
      </c>
      <c r="C140" s="24">
        <v>35.799999999999997</v>
      </c>
    </row>
    <row r="141" spans="1:18" ht="15.75" x14ac:dyDescent="0.25">
      <c r="A141" s="25" t="s">
        <v>45</v>
      </c>
      <c r="B141" s="36">
        <v>90.5</v>
      </c>
      <c r="C141" s="36">
        <v>40.6</v>
      </c>
    </row>
    <row r="142" spans="1:18" x14ac:dyDescent="0.25">
      <c r="A142" s="33"/>
      <c r="B142" s="34"/>
      <c r="C142" s="34"/>
    </row>
    <row r="143" spans="1:18" x14ac:dyDescent="0.25">
      <c r="A143" s="33"/>
      <c r="B143" s="34"/>
      <c r="C143" s="34"/>
    </row>
    <row r="144" spans="1:18" x14ac:dyDescent="0.25">
      <c r="A144" s="33"/>
      <c r="B144" s="34"/>
      <c r="C144" s="34"/>
    </row>
    <row r="145" spans="1:18" x14ac:dyDescent="0.25">
      <c r="A145" s="33"/>
      <c r="B145" s="34"/>
      <c r="C145" s="34"/>
    </row>
    <row r="146" spans="1:18" x14ac:dyDescent="0.25">
      <c r="A146" s="33"/>
      <c r="B146" s="34"/>
      <c r="C146" s="34"/>
    </row>
    <row r="147" spans="1:18" x14ac:dyDescent="0.25">
      <c r="A147" s="33"/>
      <c r="B147" s="34"/>
      <c r="C147" s="34"/>
    </row>
    <row r="148" spans="1:18" x14ac:dyDescent="0.25">
      <c r="A148" s="33"/>
      <c r="B148" s="34"/>
      <c r="C148" s="34"/>
    </row>
    <row r="149" spans="1:18" x14ac:dyDescent="0.25">
      <c r="A149" s="33"/>
      <c r="B149" s="34"/>
      <c r="C149" s="34"/>
    </row>
    <row r="150" spans="1:18" x14ac:dyDescent="0.25">
      <c r="A150" s="33"/>
      <c r="B150" s="34"/>
      <c r="C150" s="34"/>
    </row>
    <row r="151" spans="1:18" x14ac:dyDescent="0.25">
      <c r="A151" s="33"/>
      <c r="B151" s="34"/>
      <c r="C151" s="34"/>
    </row>
    <row r="152" spans="1:18" x14ac:dyDescent="0.25">
      <c r="A152" s="33"/>
      <c r="B152" s="34"/>
      <c r="C152" s="34"/>
    </row>
    <row r="153" spans="1:18" x14ac:dyDescent="0.25">
      <c r="A153" s="33"/>
      <c r="B153" s="34"/>
      <c r="C153" s="34"/>
    </row>
    <row r="154" spans="1:18" x14ac:dyDescent="0.25">
      <c r="A154" s="33"/>
      <c r="B154" s="34"/>
      <c r="C154" s="34"/>
    </row>
    <row r="155" spans="1:18" x14ac:dyDescent="0.25">
      <c r="A155" s="33"/>
      <c r="B155" s="34"/>
      <c r="C155" s="34"/>
    </row>
    <row r="156" spans="1:18" x14ac:dyDescent="0.25">
      <c r="A156" s="33"/>
      <c r="B156" s="34"/>
      <c r="C156" s="34"/>
    </row>
    <row r="157" spans="1:18" x14ac:dyDescent="0.25">
      <c r="A157" s="33"/>
      <c r="B157" s="34"/>
      <c r="C157" s="34"/>
    </row>
    <row r="158" spans="1:18" ht="18.75" x14ac:dyDescent="0.25">
      <c r="A158" s="120" t="s">
        <v>149</v>
      </c>
      <c r="B158" s="120"/>
      <c r="C158" s="120"/>
      <c r="E158" s="122" t="s">
        <v>150</v>
      </c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</row>
    <row r="159" spans="1:18" x14ac:dyDescent="0.25">
      <c r="A159" s="22"/>
      <c r="B159" s="22" t="s">
        <v>43</v>
      </c>
      <c r="C159" s="22" t="s">
        <v>44</v>
      </c>
    </row>
    <row r="160" spans="1:18" ht="24" x14ac:dyDescent="0.25">
      <c r="A160" s="50" t="s">
        <v>65</v>
      </c>
      <c r="B160" s="23">
        <v>100</v>
      </c>
      <c r="C160" s="24">
        <v>44.7</v>
      </c>
    </row>
    <row r="161" spans="1:3" x14ac:dyDescent="0.25">
      <c r="A161" s="50" t="s">
        <v>26</v>
      </c>
      <c r="B161" s="23">
        <v>100</v>
      </c>
      <c r="C161" s="24">
        <v>54.1</v>
      </c>
    </row>
    <row r="162" spans="1:3" ht="36" x14ac:dyDescent="0.25">
      <c r="A162" s="50" t="s">
        <v>69</v>
      </c>
      <c r="B162" s="23">
        <v>100</v>
      </c>
      <c r="C162" s="24">
        <v>62.5</v>
      </c>
    </row>
    <row r="163" spans="1:3" x14ac:dyDescent="0.25">
      <c r="A163" s="50" t="s">
        <v>87</v>
      </c>
      <c r="B163" s="23">
        <v>100</v>
      </c>
      <c r="C163" s="24">
        <v>88.9</v>
      </c>
    </row>
    <row r="164" spans="1:3" x14ac:dyDescent="0.25">
      <c r="A164" s="50" t="s">
        <v>19</v>
      </c>
      <c r="B164" s="23">
        <v>99</v>
      </c>
      <c r="C164" s="24">
        <v>72.5</v>
      </c>
    </row>
    <row r="165" spans="1:3" x14ac:dyDescent="0.25">
      <c r="A165" s="50" t="s">
        <v>38</v>
      </c>
      <c r="B165" s="23">
        <v>96.2</v>
      </c>
      <c r="C165" s="24">
        <v>73.099999999999994</v>
      </c>
    </row>
    <row r="166" spans="1:3" ht="24" x14ac:dyDescent="0.25">
      <c r="A166" s="50" t="s">
        <v>22</v>
      </c>
      <c r="B166" s="23">
        <v>95.3</v>
      </c>
      <c r="C166" s="24">
        <v>25.6</v>
      </c>
    </row>
    <row r="167" spans="1:3" x14ac:dyDescent="0.25">
      <c r="A167" s="50" t="s">
        <v>29</v>
      </c>
      <c r="B167" s="23">
        <v>92.9</v>
      </c>
      <c r="C167" s="24">
        <v>59.5</v>
      </c>
    </row>
    <row r="168" spans="1:3" x14ac:dyDescent="0.25">
      <c r="A168" s="50" t="s">
        <v>30</v>
      </c>
      <c r="B168" s="23">
        <v>91.7</v>
      </c>
      <c r="C168" s="24">
        <v>58.3</v>
      </c>
    </row>
    <row r="169" spans="1:3" x14ac:dyDescent="0.25">
      <c r="A169" s="50" t="s">
        <v>20</v>
      </c>
      <c r="B169" s="23">
        <v>87.5</v>
      </c>
      <c r="C169" s="24">
        <v>50</v>
      </c>
    </row>
    <row r="170" spans="1:3" x14ac:dyDescent="0.25">
      <c r="A170" s="50" t="s">
        <v>23</v>
      </c>
      <c r="B170" s="23">
        <v>86.7</v>
      </c>
      <c r="C170" s="24">
        <v>31.1</v>
      </c>
    </row>
    <row r="171" spans="1:3" ht="36" x14ac:dyDescent="0.25">
      <c r="A171" s="50" t="s">
        <v>27</v>
      </c>
      <c r="B171" s="23">
        <v>85.7</v>
      </c>
      <c r="C171" s="24">
        <v>47.6</v>
      </c>
    </row>
    <row r="172" spans="1:3" x14ac:dyDescent="0.25">
      <c r="A172" s="50" t="s">
        <v>28</v>
      </c>
      <c r="B172" s="23">
        <v>82.9</v>
      </c>
      <c r="C172" s="24">
        <v>51.4</v>
      </c>
    </row>
    <row r="173" spans="1:3" x14ac:dyDescent="0.25">
      <c r="A173" s="50" t="s">
        <v>21</v>
      </c>
      <c r="B173" s="23">
        <v>80</v>
      </c>
      <c r="C173" s="24">
        <v>18.2</v>
      </c>
    </row>
    <row r="174" spans="1:3" ht="24" x14ac:dyDescent="0.25">
      <c r="A174" s="50" t="s">
        <v>67</v>
      </c>
      <c r="B174" s="23">
        <v>78.400000000000006</v>
      </c>
      <c r="C174" s="24">
        <v>35.299999999999997</v>
      </c>
    </row>
    <row r="175" spans="1:3" x14ac:dyDescent="0.25">
      <c r="A175" s="50" t="s">
        <v>70</v>
      </c>
      <c r="B175" s="23">
        <v>76.599999999999994</v>
      </c>
      <c r="C175" s="24">
        <v>37.700000000000003</v>
      </c>
    </row>
    <row r="176" spans="1:3" x14ac:dyDescent="0.25">
      <c r="A176" s="50" t="s">
        <v>39</v>
      </c>
      <c r="B176" s="23">
        <v>66</v>
      </c>
      <c r="C176" s="24">
        <v>61.7</v>
      </c>
    </row>
    <row r="177" spans="1:18" ht="24" x14ac:dyDescent="0.25">
      <c r="A177" s="50" t="s">
        <v>68</v>
      </c>
      <c r="B177" s="23">
        <v>61.7</v>
      </c>
      <c r="C177" s="24">
        <v>42.6</v>
      </c>
    </row>
    <row r="178" spans="1:18" x14ac:dyDescent="0.25">
      <c r="A178" s="25" t="s">
        <v>45</v>
      </c>
      <c r="B178" s="26">
        <v>87</v>
      </c>
      <c r="C178" s="26">
        <v>48.5</v>
      </c>
    </row>
    <row r="179" spans="1:18" x14ac:dyDescent="0.25">
      <c r="A179" s="33"/>
      <c r="B179" s="34"/>
      <c r="C179" s="34"/>
    </row>
    <row r="180" spans="1:18" x14ac:dyDescent="0.25">
      <c r="A180" s="33"/>
      <c r="B180" s="34"/>
      <c r="C180" s="34"/>
    </row>
    <row r="181" spans="1:18" x14ac:dyDescent="0.25">
      <c r="A181" s="33"/>
      <c r="B181" s="34"/>
      <c r="C181" s="34"/>
    </row>
    <row r="182" spans="1:18" ht="18.75" x14ac:dyDescent="0.25">
      <c r="E182" s="122" t="s">
        <v>152</v>
      </c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</row>
    <row r="183" spans="1:18" x14ac:dyDescent="0.25">
      <c r="A183" s="120" t="s">
        <v>151</v>
      </c>
      <c r="B183" s="120"/>
      <c r="C183" s="120"/>
    </row>
    <row r="184" spans="1:18" x14ac:dyDescent="0.25">
      <c r="A184" s="22"/>
      <c r="B184" s="22" t="s">
        <v>43</v>
      </c>
      <c r="C184" s="22" t="s">
        <v>44</v>
      </c>
    </row>
    <row r="185" spans="1:18" x14ac:dyDescent="0.25">
      <c r="A185" s="50" t="s">
        <v>162</v>
      </c>
      <c r="B185" s="79">
        <v>100</v>
      </c>
      <c r="C185" s="77"/>
    </row>
    <row r="186" spans="1:18" ht="24" x14ac:dyDescent="0.25">
      <c r="A186" s="50" t="s">
        <v>67</v>
      </c>
      <c r="B186" s="79">
        <v>100</v>
      </c>
      <c r="C186" s="77"/>
    </row>
    <row r="187" spans="1:18" x14ac:dyDescent="0.25">
      <c r="A187" s="50" t="s">
        <v>23</v>
      </c>
      <c r="B187" s="79">
        <v>100</v>
      </c>
      <c r="C187" s="77"/>
    </row>
    <row r="188" spans="1:18" ht="36" x14ac:dyDescent="0.25">
      <c r="A188" s="50" t="s">
        <v>69</v>
      </c>
      <c r="B188" s="79">
        <v>100</v>
      </c>
      <c r="C188" s="77"/>
    </row>
    <row r="189" spans="1:18" x14ac:dyDescent="0.25">
      <c r="A189" s="50" t="s">
        <v>30</v>
      </c>
      <c r="B189" s="79">
        <v>100</v>
      </c>
      <c r="C189" s="77"/>
    </row>
    <row r="190" spans="1:18" x14ac:dyDescent="0.25">
      <c r="A190" s="50" t="s">
        <v>161</v>
      </c>
      <c r="B190" s="79">
        <v>100</v>
      </c>
      <c r="C190" s="77"/>
    </row>
    <row r="191" spans="1:18" x14ac:dyDescent="0.25">
      <c r="A191" s="50" t="s">
        <v>28</v>
      </c>
      <c r="B191" s="79">
        <v>95.3</v>
      </c>
      <c r="C191" s="77"/>
    </row>
    <row r="192" spans="1:18" x14ac:dyDescent="0.25">
      <c r="A192" s="50" t="s">
        <v>21</v>
      </c>
      <c r="B192" s="79">
        <v>95.1</v>
      </c>
      <c r="C192" s="77"/>
    </row>
    <row r="193" spans="1:3" x14ac:dyDescent="0.25">
      <c r="A193" s="25" t="s">
        <v>45</v>
      </c>
      <c r="B193" s="78">
        <v>98.6</v>
      </c>
      <c r="C193" s="78">
        <v>81.099999999999994</v>
      </c>
    </row>
    <row r="203" spans="1:3" x14ac:dyDescent="0.25">
      <c r="A203" s="33"/>
      <c r="B203" s="34"/>
      <c r="C203" s="34"/>
    </row>
    <row r="204" spans="1:3" x14ac:dyDescent="0.25">
      <c r="A204" s="33"/>
      <c r="B204" s="34"/>
      <c r="C204" s="34"/>
    </row>
    <row r="205" spans="1:3" x14ac:dyDescent="0.25">
      <c r="A205" s="33"/>
      <c r="B205" s="34"/>
      <c r="C205" s="34"/>
    </row>
    <row r="206" spans="1:3" x14ac:dyDescent="0.25">
      <c r="A206" s="33"/>
      <c r="B206" s="34"/>
      <c r="C206" s="34"/>
    </row>
    <row r="207" spans="1:3" x14ac:dyDescent="0.25">
      <c r="A207" s="33"/>
      <c r="B207" s="34"/>
      <c r="C207" s="34"/>
    </row>
    <row r="208" spans="1:3" x14ac:dyDescent="0.25">
      <c r="A208" s="33"/>
      <c r="B208" s="34"/>
      <c r="C208" s="34"/>
    </row>
    <row r="209" spans="1:18" x14ac:dyDescent="0.25">
      <c r="A209" s="33"/>
      <c r="B209" s="34"/>
      <c r="C209" s="34"/>
    </row>
    <row r="211" spans="1:18" ht="21" customHeight="1" x14ac:dyDescent="0.25">
      <c r="E211" s="133" t="s">
        <v>154</v>
      </c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</row>
    <row r="220" spans="1:18" x14ac:dyDescent="0.25">
      <c r="A220" s="123" t="s">
        <v>153</v>
      </c>
      <c r="B220" s="123"/>
      <c r="C220" s="123"/>
    </row>
    <row r="221" spans="1:18" ht="15.75" x14ac:dyDescent="0.25">
      <c r="A221" s="28" t="s">
        <v>46</v>
      </c>
      <c r="B221" s="29" t="s">
        <v>51</v>
      </c>
      <c r="C221" s="29" t="s">
        <v>44</v>
      </c>
    </row>
    <row r="222" spans="1:18" x14ac:dyDescent="0.25">
      <c r="A222" s="30" t="s">
        <v>47</v>
      </c>
      <c r="B222" s="24">
        <v>90.5</v>
      </c>
      <c r="C222" s="24">
        <v>28.8</v>
      </c>
    </row>
    <row r="223" spans="1:18" x14ac:dyDescent="0.25">
      <c r="A223" s="30" t="s">
        <v>48</v>
      </c>
      <c r="B223" s="24">
        <v>84.7</v>
      </c>
      <c r="C223" s="24">
        <v>29.8</v>
      </c>
    </row>
    <row r="224" spans="1:18" x14ac:dyDescent="0.25">
      <c r="A224" s="30" t="s">
        <v>49</v>
      </c>
      <c r="B224" s="24">
        <v>85</v>
      </c>
      <c r="C224" s="24">
        <v>30.8</v>
      </c>
    </row>
    <row r="225" spans="1:23" x14ac:dyDescent="0.25">
      <c r="A225" s="30" t="s">
        <v>50</v>
      </c>
      <c r="B225" s="24">
        <v>85.9</v>
      </c>
      <c r="C225" s="24">
        <v>36.299999999999997</v>
      </c>
    </row>
    <row r="226" spans="1:23" ht="24.75" x14ac:dyDescent="0.25">
      <c r="A226" s="30" t="s">
        <v>83</v>
      </c>
      <c r="B226" s="24">
        <v>90.5</v>
      </c>
      <c r="C226" s="24">
        <v>40.6</v>
      </c>
    </row>
    <row r="227" spans="1:23" x14ac:dyDescent="0.25">
      <c r="A227" s="30" t="s">
        <v>100</v>
      </c>
      <c r="B227" s="24">
        <v>87</v>
      </c>
      <c r="C227" s="24">
        <v>48.5</v>
      </c>
    </row>
    <row r="228" spans="1:23" x14ac:dyDescent="0.25">
      <c r="A228" s="30" t="s">
        <v>101</v>
      </c>
      <c r="B228" s="24">
        <v>98.6</v>
      </c>
      <c r="C228" s="24">
        <v>81.099999999999994</v>
      </c>
    </row>
    <row r="229" spans="1:23" x14ac:dyDescent="0.25">
      <c r="A229" s="25" t="s">
        <v>45</v>
      </c>
      <c r="B229" s="26">
        <v>87.2</v>
      </c>
      <c r="C229" s="26">
        <v>35.799999999999997</v>
      </c>
    </row>
    <row r="237" spans="1:23" ht="15" customHeight="1" x14ac:dyDescent="0.25">
      <c r="E237" s="129" t="s">
        <v>155</v>
      </c>
      <c r="F237" s="129"/>
      <c r="G237" s="129"/>
      <c r="H237" s="129"/>
      <c r="I237" s="129"/>
      <c r="J237" s="129"/>
      <c r="K237" s="129"/>
      <c r="L237" s="37"/>
      <c r="M237" s="129"/>
      <c r="N237" s="129"/>
      <c r="O237" s="129"/>
      <c r="P237" s="129"/>
      <c r="Q237" s="129"/>
      <c r="R237" s="129"/>
      <c r="S237" s="37"/>
      <c r="T237" s="37"/>
      <c r="U237" s="37"/>
      <c r="V237" s="37"/>
      <c r="W237" s="37"/>
    </row>
    <row r="238" spans="1:23" x14ac:dyDescent="0.25">
      <c r="H238" s="131" t="s">
        <v>164</v>
      </c>
      <c r="I238" s="131"/>
    </row>
    <row r="243" spans="1:19" x14ac:dyDescent="0.25">
      <c r="A243" s="123" t="s">
        <v>155</v>
      </c>
      <c r="B243" s="123"/>
      <c r="C243" s="123"/>
    </row>
    <row r="244" spans="1:19" ht="30" x14ac:dyDescent="0.25">
      <c r="A244" s="32"/>
      <c r="B244" s="31" t="s">
        <v>156</v>
      </c>
      <c r="C244" s="31" t="s">
        <v>84</v>
      </c>
    </row>
    <row r="245" spans="1:19" x14ac:dyDescent="0.25">
      <c r="A245" s="70" t="s">
        <v>163</v>
      </c>
      <c r="B245" s="84">
        <v>87.2</v>
      </c>
      <c r="C245" s="23">
        <v>87.5</v>
      </c>
    </row>
    <row r="255" spans="1:19" ht="15" customHeight="1" x14ac:dyDescent="0.25">
      <c r="E255" s="124" t="s">
        <v>165</v>
      </c>
      <c r="F255" s="124"/>
      <c r="G255" s="124"/>
      <c r="H255" s="124"/>
      <c r="I255" s="124"/>
      <c r="J255" s="124"/>
      <c r="K255" s="124"/>
      <c r="L255" s="124"/>
      <c r="M255" s="124"/>
      <c r="N255" s="124"/>
      <c r="O255" s="37"/>
      <c r="P255" s="37"/>
      <c r="Q255" s="37"/>
      <c r="R255" s="37"/>
      <c r="S255" s="37"/>
    </row>
    <row r="256" spans="1:19" ht="15.75" x14ac:dyDescent="0.25">
      <c r="E256" s="86"/>
      <c r="F256" s="86"/>
      <c r="G256" s="86"/>
      <c r="H256" s="132" t="s">
        <v>164</v>
      </c>
      <c r="I256" s="132"/>
      <c r="J256" s="86"/>
      <c r="K256" s="86"/>
      <c r="L256" s="86"/>
      <c r="M256" s="86"/>
      <c r="N256" s="86"/>
    </row>
    <row r="257" spans="1:14" ht="15.75" x14ac:dyDescent="0.25">
      <c r="E257" s="86"/>
      <c r="F257" s="86"/>
      <c r="G257" s="86"/>
      <c r="H257" s="86"/>
      <c r="I257" s="86"/>
      <c r="J257" s="86"/>
      <c r="K257" s="86"/>
      <c r="L257" s="86"/>
      <c r="M257" s="86"/>
      <c r="N257" s="86"/>
    </row>
    <row r="258" spans="1:14" ht="15.75" x14ac:dyDescent="0.25">
      <c r="E258" s="86"/>
      <c r="F258" s="86"/>
      <c r="G258" s="86"/>
      <c r="H258" s="86"/>
      <c r="I258" s="86"/>
      <c r="J258" s="86"/>
      <c r="K258" s="86"/>
      <c r="L258" s="86"/>
      <c r="M258" s="86"/>
      <c r="N258" s="86"/>
    </row>
    <row r="259" spans="1:14" ht="15.75" x14ac:dyDescent="0.25">
      <c r="E259" s="86"/>
      <c r="F259" s="86"/>
      <c r="G259" s="86"/>
      <c r="H259" s="86"/>
      <c r="I259" s="86"/>
      <c r="J259" s="86"/>
      <c r="K259" s="86"/>
      <c r="L259" s="86"/>
      <c r="M259" s="86"/>
      <c r="N259" s="86"/>
    </row>
    <row r="260" spans="1:14" ht="15.75" x14ac:dyDescent="0.25">
      <c r="E260" s="86"/>
      <c r="F260" s="86"/>
      <c r="G260" s="86"/>
      <c r="H260" s="86"/>
      <c r="I260" s="86"/>
      <c r="J260" s="86"/>
      <c r="K260" s="86"/>
      <c r="L260" s="86"/>
      <c r="M260" s="86"/>
      <c r="N260" s="86"/>
    </row>
    <row r="261" spans="1:14" ht="15.75" x14ac:dyDescent="0.25">
      <c r="A261" s="123" t="s">
        <v>157</v>
      </c>
      <c r="B261" s="123"/>
      <c r="C261" s="123"/>
      <c r="E261" s="86"/>
      <c r="F261" s="86"/>
      <c r="G261" s="86"/>
      <c r="H261" s="86"/>
      <c r="I261" s="86"/>
      <c r="J261" s="86"/>
      <c r="K261" s="86"/>
      <c r="L261" s="86"/>
      <c r="M261" s="86"/>
      <c r="N261" s="86"/>
    </row>
    <row r="262" spans="1:14" ht="30" x14ac:dyDescent="0.25">
      <c r="A262" s="32"/>
      <c r="B262" s="31" t="s">
        <v>158</v>
      </c>
      <c r="C262" s="31" t="s">
        <v>85</v>
      </c>
      <c r="E262" s="86"/>
      <c r="F262" s="86"/>
      <c r="G262" s="86"/>
      <c r="H262" s="86"/>
      <c r="I262" s="86"/>
      <c r="J262" s="86"/>
      <c r="K262" s="86"/>
      <c r="L262" s="86"/>
      <c r="M262" s="86"/>
      <c r="N262" s="86"/>
    </row>
    <row r="263" spans="1:14" ht="15.75" x14ac:dyDescent="0.25">
      <c r="A263" s="70" t="s">
        <v>166</v>
      </c>
      <c r="B263" s="84">
        <v>35.799999999999997</v>
      </c>
      <c r="C263" s="23">
        <v>32.700000000000003</v>
      </c>
      <c r="E263" s="86"/>
      <c r="F263" s="86"/>
      <c r="G263" s="86"/>
      <c r="H263" s="86"/>
      <c r="I263" s="86"/>
      <c r="J263" s="86"/>
      <c r="K263" s="86"/>
      <c r="L263" s="86"/>
      <c r="M263" s="86"/>
      <c r="N263" s="86"/>
    </row>
    <row r="264" spans="1:14" ht="15.75" x14ac:dyDescent="0.25">
      <c r="E264" s="86"/>
      <c r="F264" s="86"/>
      <c r="G264" s="86"/>
      <c r="H264" s="86"/>
      <c r="I264" s="86"/>
      <c r="J264" s="86"/>
      <c r="K264" s="86"/>
      <c r="L264" s="86"/>
      <c r="M264" s="86"/>
      <c r="N264" s="86"/>
    </row>
    <row r="265" spans="1:14" ht="15.75" x14ac:dyDescent="0.25">
      <c r="E265" s="86"/>
      <c r="F265" s="86"/>
      <c r="G265" s="86"/>
      <c r="H265" s="86"/>
      <c r="I265" s="86"/>
      <c r="J265" s="86"/>
      <c r="K265" s="86"/>
      <c r="L265" s="86"/>
      <c r="M265" s="86"/>
      <c r="N265" s="86"/>
    </row>
    <row r="266" spans="1:14" ht="15.75" x14ac:dyDescent="0.25">
      <c r="E266" s="86"/>
      <c r="F266" s="86"/>
      <c r="G266" s="86"/>
      <c r="H266" s="86"/>
      <c r="I266" s="86"/>
      <c r="J266" s="86"/>
      <c r="K266" s="86"/>
      <c r="L266" s="86"/>
      <c r="M266" s="86"/>
      <c r="N266" s="86"/>
    </row>
    <row r="267" spans="1:14" ht="15.75" x14ac:dyDescent="0.25">
      <c r="E267" s="86"/>
      <c r="F267" s="86"/>
      <c r="G267" s="86"/>
      <c r="H267" s="86"/>
      <c r="I267" s="86"/>
      <c r="J267" s="86"/>
      <c r="K267" s="86"/>
      <c r="L267" s="86"/>
      <c r="M267" s="86"/>
      <c r="N267" s="86"/>
    </row>
    <row r="268" spans="1:14" ht="15.75" x14ac:dyDescent="0.25">
      <c r="E268" s="86"/>
      <c r="F268" s="86"/>
      <c r="G268" s="86"/>
      <c r="H268" s="86"/>
      <c r="I268" s="86"/>
      <c r="J268" s="86"/>
      <c r="K268" s="86"/>
      <c r="L268" s="86"/>
      <c r="M268" s="86"/>
      <c r="N268" s="86"/>
    </row>
    <row r="273" spans="1:19" ht="30" customHeight="1" x14ac:dyDescent="0.25">
      <c r="A273" s="87"/>
      <c r="B273" s="87"/>
      <c r="C273" s="87"/>
      <c r="D273" s="87"/>
      <c r="E273" s="130" t="s">
        <v>159</v>
      </c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74"/>
      <c r="Q273" s="74"/>
      <c r="R273" s="74"/>
      <c r="S273" s="74"/>
    </row>
    <row r="274" spans="1:19" x14ac:dyDescent="0.25">
      <c r="A274" s="88" t="s">
        <v>60</v>
      </c>
      <c r="B274" s="127" t="s">
        <v>51</v>
      </c>
      <c r="C274" s="128"/>
      <c r="D274" s="87"/>
      <c r="E274" s="89"/>
      <c r="F274" s="87"/>
      <c r="G274" s="87"/>
      <c r="H274" s="87"/>
      <c r="I274" s="87"/>
      <c r="J274" s="87"/>
      <c r="K274" s="87"/>
      <c r="L274" s="87"/>
      <c r="M274" s="87"/>
      <c r="N274" s="87"/>
      <c r="O274" s="87"/>
    </row>
    <row r="275" spans="1:19" x14ac:dyDescent="0.25">
      <c r="A275" s="88"/>
      <c r="B275" s="90" t="s">
        <v>61</v>
      </c>
      <c r="C275" s="91" t="s">
        <v>62</v>
      </c>
      <c r="D275" s="87"/>
      <c r="E275" s="92"/>
      <c r="F275" s="87"/>
      <c r="G275" s="87"/>
      <c r="H275" s="87"/>
      <c r="I275" s="87"/>
      <c r="J275" s="87"/>
      <c r="K275" s="87"/>
      <c r="L275" s="87"/>
      <c r="M275" s="87"/>
      <c r="N275" s="87"/>
      <c r="O275" s="87"/>
    </row>
    <row r="276" spans="1:19" x14ac:dyDescent="0.25">
      <c r="A276" s="88" t="s">
        <v>102</v>
      </c>
      <c r="B276" s="90">
        <v>91.4</v>
      </c>
      <c r="C276" s="91"/>
      <c r="D276" s="87"/>
      <c r="E276" s="93"/>
      <c r="F276" s="87"/>
      <c r="G276" s="87"/>
      <c r="H276" s="87"/>
      <c r="I276" s="87"/>
      <c r="J276" s="87"/>
      <c r="K276" s="87"/>
      <c r="L276" s="87"/>
      <c r="M276" s="87"/>
      <c r="N276" s="87"/>
      <c r="O276" s="87"/>
    </row>
    <row r="277" spans="1:19" x14ac:dyDescent="0.25">
      <c r="A277" s="88" t="s">
        <v>103</v>
      </c>
      <c r="B277" s="90">
        <v>90.4</v>
      </c>
      <c r="C277" s="91">
        <v>85.9</v>
      </c>
      <c r="D277" s="87"/>
      <c r="E277" s="93"/>
      <c r="F277" s="87"/>
      <c r="G277" s="87"/>
      <c r="H277" s="87"/>
      <c r="I277" s="87"/>
      <c r="J277" s="87"/>
      <c r="K277" s="87"/>
      <c r="L277" s="87"/>
      <c r="M277" s="87"/>
      <c r="N277" s="87"/>
      <c r="O277" s="87"/>
    </row>
    <row r="278" spans="1:19" x14ac:dyDescent="0.25">
      <c r="A278" s="88" t="s">
        <v>104</v>
      </c>
      <c r="B278" s="90">
        <v>85.4</v>
      </c>
      <c r="C278" s="91">
        <v>84.7</v>
      </c>
      <c r="D278" s="87"/>
      <c r="E278" s="93"/>
      <c r="F278" s="87"/>
      <c r="G278" s="87"/>
      <c r="H278" s="87"/>
      <c r="I278" s="87"/>
      <c r="J278" s="87"/>
      <c r="K278" s="87"/>
      <c r="L278" s="87"/>
      <c r="M278" s="87"/>
      <c r="N278" s="87"/>
      <c r="O278" s="87"/>
    </row>
    <row r="279" spans="1:19" x14ac:dyDescent="0.25">
      <c r="A279" s="88" t="s">
        <v>105</v>
      </c>
      <c r="B279" s="90">
        <v>93.3</v>
      </c>
      <c r="C279" s="90">
        <v>68.7</v>
      </c>
      <c r="D279" s="87"/>
      <c r="E279" s="92"/>
      <c r="F279" s="87"/>
      <c r="G279" s="87"/>
      <c r="H279" s="87"/>
      <c r="I279" s="87"/>
      <c r="J279" s="87"/>
      <c r="K279" s="87"/>
      <c r="L279" s="87"/>
      <c r="M279" s="87"/>
      <c r="N279" s="87"/>
      <c r="O279" s="87"/>
    </row>
    <row r="280" spans="1:19" x14ac:dyDescent="0.25">
      <c r="A280" s="88" t="s">
        <v>106</v>
      </c>
      <c r="B280" s="90">
        <v>94.7</v>
      </c>
      <c r="C280" s="90">
        <v>78.2</v>
      </c>
      <c r="D280" s="87"/>
      <c r="E280" s="92"/>
      <c r="F280" s="87"/>
      <c r="G280" s="87"/>
      <c r="H280" s="87"/>
      <c r="I280" s="87"/>
      <c r="J280" s="87"/>
      <c r="K280" s="87"/>
      <c r="L280" s="87"/>
      <c r="M280" s="87"/>
      <c r="N280" s="87"/>
      <c r="O280" s="87"/>
    </row>
    <row r="281" spans="1:19" x14ac:dyDescent="0.25">
      <c r="A281" s="88" t="s">
        <v>63</v>
      </c>
      <c r="B281" s="90">
        <v>90.9</v>
      </c>
      <c r="C281" s="91">
        <v>81.400000000000006</v>
      </c>
      <c r="D281" s="87"/>
      <c r="E281" s="93"/>
      <c r="F281" s="87"/>
      <c r="G281" s="87"/>
      <c r="H281" s="87"/>
      <c r="I281" s="87"/>
      <c r="J281" s="87"/>
      <c r="K281" s="87"/>
      <c r="L281" s="87"/>
      <c r="M281" s="87"/>
      <c r="N281" s="87"/>
      <c r="O281" s="87"/>
    </row>
    <row r="282" spans="1:19" x14ac:dyDescent="0.25">
      <c r="A282" s="94"/>
      <c r="B282" s="92"/>
      <c r="C282" s="92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</row>
    <row r="283" spans="1:19" x14ac:dyDescent="0.25">
      <c r="A283" s="94"/>
      <c r="B283" s="92"/>
      <c r="C283" s="92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</row>
    <row r="284" spans="1:19" x14ac:dyDescent="0.25">
      <c r="A284" s="94"/>
      <c r="B284" s="92"/>
      <c r="C284" s="92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</row>
    <row r="285" spans="1:19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</row>
    <row r="286" spans="1:19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</row>
    <row r="287" spans="1:19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</row>
    <row r="288" spans="1:19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</row>
    <row r="289" spans="1:17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</row>
    <row r="290" spans="1:17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</row>
    <row r="291" spans="1:17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</row>
    <row r="292" spans="1:17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</row>
    <row r="293" spans="1:17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</row>
    <row r="294" spans="1:17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</row>
    <row r="295" spans="1:17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</row>
    <row r="296" spans="1:17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</row>
    <row r="297" spans="1:17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</row>
    <row r="298" spans="1:17" x14ac:dyDescent="0.25">
      <c r="A298" s="87"/>
      <c r="B298" s="87"/>
      <c r="C298" s="87"/>
      <c r="D298" s="87"/>
      <c r="E298" s="95" t="s">
        <v>160</v>
      </c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74"/>
      <c r="Q298" s="74"/>
    </row>
    <row r="299" spans="1:17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</row>
    <row r="300" spans="1:17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</row>
    <row r="301" spans="1:17" x14ac:dyDescent="0.25">
      <c r="A301" s="88" t="s">
        <v>60</v>
      </c>
      <c r="B301" s="126" t="s">
        <v>44</v>
      </c>
      <c r="C301" s="126"/>
      <c r="D301" s="87"/>
      <c r="E301" s="89"/>
      <c r="F301" s="87"/>
      <c r="G301" s="87"/>
      <c r="H301" s="87"/>
      <c r="I301" s="87"/>
      <c r="J301" s="87"/>
      <c r="K301" s="87"/>
      <c r="L301" s="87"/>
      <c r="M301" s="87"/>
      <c r="N301" s="87"/>
      <c r="O301" s="87"/>
    </row>
    <row r="302" spans="1:17" x14ac:dyDescent="0.25">
      <c r="A302" s="88"/>
      <c r="B302" s="96" t="s">
        <v>61</v>
      </c>
      <c r="C302" s="97" t="s">
        <v>62</v>
      </c>
      <c r="D302" s="92"/>
      <c r="E302" s="92"/>
      <c r="F302" s="87"/>
      <c r="G302" s="87"/>
      <c r="H302" s="87"/>
      <c r="I302" s="87"/>
      <c r="J302" s="87"/>
      <c r="K302" s="87"/>
      <c r="L302" s="87"/>
      <c r="M302" s="87"/>
      <c r="N302" s="87"/>
      <c r="O302" s="87"/>
    </row>
    <row r="303" spans="1:17" x14ac:dyDescent="0.25">
      <c r="A303" s="88" t="s">
        <v>102</v>
      </c>
      <c r="B303" s="90">
        <v>21.9</v>
      </c>
      <c r="C303" s="90"/>
      <c r="D303" s="93"/>
      <c r="E303" s="93"/>
      <c r="F303" s="87"/>
      <c r="G303" s="87"/>
      <c r="H303" s="87"/>
      <c r="I303" s="87"/>
      <c r="J303" s="87"/>
      <c r="K303" s="87"/>
      <c r="L303" s="87"/>
      <c r="M303" s="87"/>
      <c r="N303" s="87"/>
      <c r="O303" s="87"/>
    </row>
    <row r="304" spans="1:17" x14ac:dyDescent="0.25">
      <c r="A304" s="88" t="s">
        <v>103</v>
      </c>
      <c r="B304" s="90">
        <v>30.4</v>
      </c>
      <c r="C304" s="90">
        <v>17.3</v>
      </c>
      <c r="D304" s="93"/>
      <c r="E304" s="93"/>
      <c r="F304" s="87"/>
      <c r="G304" s="87"/>
      <c r="H304" s="87"/>
      <c r="I304" s="87"/>
      <c r="J304" s="87"/>
      <c r="K304" s="87"/>
      <c r="L304" s="87"/>
      <c r="M304" s="87"/>
      <c r="N304" s="87"/>
      <c r="O304" s="87"/>
    </row>
    <row r="305" spans="1:15" x14ac:dyDescent="0.25">
      <c r="A305" s="88" t="s">
        <v>104</v>
      </c>
      <c r="B305" s="90">
        <v>31.1</v>
      </c>
      <c r="C305" s="90">
        <v>17.899999999999999</v>
      </c>
      <c r="D305" s="93"/>
      <c r="E305" s="93"/>
      <c r="F305" s="87"/>
      <c r="G305" s="87"/>
      <c r="H305" s="87"/>
      <c r="I305" s="87"/>
      <c r="J305" s="87"/>
      <c r="K305" s="87"/>
      <c r="L305" s="87"/>
      <c r="M305" s="87"/>
      <c r="N305" s="87"/>
      <c r="O305" s="87"/>
    </row>
    <row r="306" spans="1:15" x14ac:dyDescent="0.25">
      <c r="A306" s="88" t="s">
        <v>105</v>
      </c>
      <c r="B306" s="90">
        <v>50.6</v>
      </c>
      <c r="C306" s="90">
        <v>20.9</v>
      </c>
      <c r="D306" s="92"/>
      <c r="E306" s="92"/>
      <c r="F306" s="87"/>
      <c r="G306" s="87"/>
      <c r="H306" s="87"/>
      <c r="I306" s="87"/>
      <c r="J306" s="87"/>
      <c r="K306" s="87"/>
      <c r="L306" s="87"/>
      <c r="M306" s="87"/>
      <c r="N306" s="87"/>
      <c r="O306" s="87"/>
    </row>
    <row r="307" spans="1:15" x14ac:dyDescent="0.25">
      <c r="A307" s="88" t="s">
        <v>106</v>
      </c>
      <c r="B307" s="90">
        <v>31.8</v>
      </c>
      <c r="C307" s="90">
        <v>40.200000000000003</v>
      </c>
      <c r="D307" s="92"/>
      <c r="E307" s="92"/>
      <c r="F307" s="87"/>
      <c r="G307" s="87"/>
      <c r="H307" s="87"/>
      <c r="I307" s="87"/>
      <c r="J307" s="87"/>
      <c r="K307" s="87"/>
      <c r="L307" s="87"/>
      <c r="M307" s="87"/>
      <c r="N307" s="87"/>
      <c r="O307" s="87"/>
    </row>
    <row r="308" spans="1:15" x14ac:dyDescent="0.25">
      <c r="A308" s="88" t="s">
        <v>63</v>
      </c>
      <c r="B308" s="90">
        <v>91.6</v>
      </c>
      <c r="C308" s="90">
        <v>31.4</v>
      </c>
      <c r="D308" s="93"/>
      <c r="E308" s="93"/>
      <c r="F308" s="87"/>
      <c r="G308" s="87"/>
      <c r="H308" s="87"/>
      <c r="I308" s="87"/>
      <c r="J308" s="87"/>
      <c r="K308" s="87"/>
      <c r="L308" s="87"/>
      <c r="M308" s="87"/>
      <c r="N308" s="87"/>
      <c r="O308" s="87"/>
    </row>
    <row r="309" spans="1:15" x14ac:dyDescent="0.25">
      <c r="A309" s="94"/>
      <c r="B309" s="92"/>
      <c r="C309" s="92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</row>
    <row r="310" spans="1:15" x14ac:dyDescent="0.25">
      <c r="A310" s="94"/>
      <c r="B310" s="92"/>
      <c r="C310" s="92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</row>
    <row r="311" spans="1:15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</row>
    <row r="312" spans="1:15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</row>
    <row r="313" spans="1:15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</row>
    <row r="314" spans="1:15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</row>
    <row r="315" spans="1:15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</row>
    <row r="316" spans="1:15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</row>
    <row r="317" spans="1:15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</row>
    <row r="318" spans="1:15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</row>
    <row r="319" spans="1:15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</row>
    <row r="324" spans="1:18" ht="18.75" x14ac:dyDescent="0.3">
      <c r="I324" s="121" t="s">
        <v>137</v>
      </c>
      <c r="J324" s="121"/>
      <c r="K324" s="121"/>
      <c r="L324" s="121"/>
      <c r="M324" s="121"/>
      <c r="N324" s="121"/>
      <c r="O324" s="121"/>
      <c r="P324" s="121"/>
      <c r="Q324" s="121"/>
      <c r="R324" s="121"/>
    </row>
    <row r="328" spans="1:18" ht="18.75" x14ac:dyDescent="0.3">
      <c r="B328" s="125" t="s">
        <v>97</v>
      </c>
      <c r="C328" s="125"/>
      <c r="D328" s="125"/>
      <c r="E328" s="125"/>
      <c r="F328" s="125"/>
    </row>
    <row r="329" spans="1:18" ht="18.75" x14ac:dyDescent="0.3">
      <c r="A329" s="74"/>
      <c r="B329" s="75" t="s">
        <v>91</v>
      </c>
      <c r="C329" s="75" t="s">
        <v>92</v>
      </c>
      <c r="D329" s="75" t="s">
        <v>93</v>
      </c>
      <c r="E329" s="75" t="s">
        <v>94</v>
      </c>
      <c r="F329" s="75" t="s">
        <v>136</v>
      </c>
      <c r="G329" s="74"/>
    </row>
    <row r="330" spans="1:18" x14ac:dyDescent="0.25">
      <c r="A330" s="74" t="s">
        <v>51</v>
      </c>
      <c r="B330" s="76">
        <v>86.9</v>
      </c>
      <c r="C330" s="76">
        <v>90.3</v>
      </c>
      <c r="D330" s="76">
        <v>89.9</v>
      </c>
      <c r="E330" s="76">
        <v>87.5</v>
      </c>
      <c r="F330" s="98">
        <v>87.2</v>
      </c>
      <c r="G330" s="74"/>
    </row>
    <row r="331" spans="1:18" x14ac:dyDescent="0.25">
      <c r="B331" s="72"/>
      <c r="C331" s="72"/>
      <c r="D331" s="72"/>
      <c r="E331" s="72"/>
      <c r="F331" s="72"/>
    </row>
    <row r="347" spans="1:19" ht="18.75" x14ac:dyDescent="0.3">
      <c r="J347" s="121" t="s">
        <v>135</v>
      </c>
      <c r="K347" s="121"/>
      <c r="L347" s="121"/>
      <c r="M347" s="121"/>
      <c r="N347" s="121"/>
      <c r="O347" s="121"/>
      <c r="P347" s="121"/>
      <c r="Q347" s="121"/>
      <c r="R347" s="121"/>
      <c r="S347" s="121"/>
    </row>
    <row r="348" spans="1:19" ht="18.75" x14ac:dyDescent="0.3">
      <c r="A348" s="125" t="s">
        <v>98</v>
      </c>
      <c r="B348" s="125"/>
      <c r="C348" s="125"/>
      <c r="D348" s="125"/>
      <c r="E348" s="125"/>
    </row>
    <row r="349" spans="1:19" ht="18.75" x14ac:dyDescent="0.3">
      <c r="A349" s="74"/>
      <c r="B349" s="75" t="s">
        <v>91</v>
      </c>
      <c r="C349" s="75" t="s">
        <v>92</v>
      </c>
      <c r="D349" s="75" t="s">
        <v>93</v>
      </c>
      <c r="E349" s="75" t="s">
        <v>94</v>
      </c>
      <c r="F349" s="75" t="s">
        <v>136</v>
      </c>
    </row>
    <row r="350" spans="1:19" x14ac:dyDescent="0.25">
      <c r="A350" s="74" t="s">
        <v>44</v>
      </c>
      <c r="B350" s="72">
        <v>39.700000000000003</v>
      </c>
      <c r="C350" s="72">
        <v>42.4</v>
      </c>
      <c r="D350" s="72">
        <v>34.700000000000003</v>
      </c>
      <c r="E350" s="76">
        <v>32.700000000000003</v>
      </c>
      <c r="F350" s="98">
        <v>35.799999999999997</v>
      </c>
    </row>
    <row r="351" spans="1:19" x14ac:dyDescent="0.25">
      <c r="B351" s="72"/>
      <c r="C351" s="72"/>
      <c r="D351" s="72"/>
      <c r="E351" s="72"/>
      <c r="F351" s="72"/>
    </row>
  </sheetData>
  <sortState xmlns:xlrd2="http://schemas.microsoft.com/office/spreadsheetml/2017/richdata2" ref="A185:B192">
    <sortCondition descending="1" ref="B185:B192"/>
  </sortState>
  <mergeCells count="32">
    <mergeCell ref="A348:E348"/>
    <mergeCell ref="A1:C1"/>
    <mergeCell ref="E1:R1"/>
    <mergeCell ref="A29:C29"/>
    <mergeCell ref="E29:R29"/>
    <mergeCell ref="A55:C55"/>
    <mergeCell ref="E55:R55"/>
    <mergeCell ref="A136:C136"/>
    <mergeCell ref="E136:R136"/>
    <mergeCell ref="A220:C220"/>
    <mergeCell ref="E211:R211"/>
    <mergeCell ref="A82:C82"/>
    <mergeCell ref="E82:R82"/>
    <mergeCell ref="A158:C158"/>
    <mergeCell ref="E158:R158"/>
    <mergeCell ref="A261:C261"/>
    <mergeCell ref="A109:C109"/>
    <mergeCell ref="J347:S347"/>
    <mergeCell ref="E109:R109"/>
    <mergeCell ref="E182:R182"/>
    <mergeCell ref="A183:C183"/>
    <mergeCell ref="A243:C243"/>
    <mergeCell ref="E255:N255"/>
    <mergeCell ref="B328:F328"/>
    <mergeCell ref="I324:R324"/>
    <mergeCell ref="B301:C301"/>
    <mergeCell ref="B274:C274"/>
    <mergeCell ref="E237:K237"/>
    <mergeCell ref="M237:R237"/>
    <mergeCell ref="E273:O273"/>
    <mergeCell ref="H238:I238"/>
    <mergeCell ref="H256:I256"/>
  </mergeCells>
  <pageMargins left="0.19685039370078741" right="0.27559055118110237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H13" sqref="H13"/>
    </sheetView>
  </sheetViews>
  <sheetFormatPr defaultRowHeight="15" x14ac:dyDescent="0.25"/>
  <cols>
    <col min="1" max="5" width="19.85546875" customWidth="1"/>
    <col min="6" max="6" width="13.140625" customWidth="1"/>
  </cols>
  <sheetData>
    <row r="1" spans="1:5" ht="18.75" x14ac:dyDescent="0.3">
      <c r="A1" s="125" t="s">
        <v>95</v>
      </c>
      <c r="B1" s="125"/>
      <c r="C1" s="125"/>
      <c r="D1" s="125"/>
      <c r="E1" s="125"/>
    </row>
    <row r="2" spans="1:5" s="27" customFormat="1" ht="18.75" x14ac:dyDescent="0.3">
      <c r="A2" s="73" t="s">
        <v>90</v>
      </c>
      <c r="B2" s="73" t="s">
        <v>91</v>
      </c>
      <c r="C2" s="73" t="s">
        <v>92</v>
      </c>
      <c r="D2" s="73" t="s">
        <v>93</v>
      </c>
      <c r="E2" s="73" t="s">
        <v>94</v>
      </c>
    </row>
    <row r="3" spans="1:5" x14ac:dyDescent="0.25">
      <c r="A3" s="72">
        <v>91.1</v>
      </c>
      <c r="B3" s="72">
        <v>86.9</v>
      </c>
      <c r="C3" s="72">
        <v>90.3</v>
      </c>
      <c r="D3" s="72">
        <v>89.9</v>
      </c>
      <c r="E3" s="72"/>
    </row>
    <row r="4" spans="1:5" x14ac:dyDescent="0.25">
      <c r="A4" s="72"/>
      <c r="B4" s="72"/>
      <c r="C4" s="72"/>
      <c r="D4" s="72"/>
      <c r="E4" s="72"/>
    </row>
    <row r="9" spans="1:5" ht="18.75" x14ac:dyDescent="0.3">
      <c r="A9" s="125" t="s">
        <v>96</v>
      </c>
      <c r="B9" s="125"/>
      <c r="C9" s="125"/>
      <c r="D9" s="125"/>
      <c r="E9" s="125"/>
    </row>
    <row r="10" spans="1:5" ht="18.75" x14ac:dyDescent="0.3">
      <c r="A10" s="73" t="s">
        <v>90</v>
      </c>
      <c r="B10" s="73" t="s">
        <v>91</v>
      </c>
      <c r="C10" s="73" t="s">
        <v>92</v>
      </c>
      <c r="D10" s="73" t="s">
        <v>93</v>
      </c>
      <c r="E10" s="73" t="s">
        <v>94</v>
      </c>
    </row>
    <row r="11" spans="1:5" x14ac:dyDescent="0.25">
      <c r="A11" s="72">
        <v>38.4</v>
      </c>
      <c r="B11" s="72">
        <v>39.700000000000003</v>
      </c>
      <c r="C11" s="72">
        <v>42.4</v>
      </c>
      <c r="D11" s="72">
        <v>34.700000000000003</v>
      </c>
      <c r="E11" s="72"/>
    </row>
    <row r="12" spans="1:5" x14ac:dyDescent="0.25">
      <c r="A12" s="72"/>
      <c r="B12" s="72"/>
      <c r="C12" s="72"/>
      <c r="D12" s="72"/>
      <c r="E12" s="72"/>
    </row>
  </sheetData>
  <mergeCells count="2">
    <mergeCell ref="A1:E1"/>
    <mergeCell ref="A9:E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1"/>
  <sheetViews>
    <sheetView workbookViewId="0">
      <selection activeCell="H20" sqref="H20"/>
    </sheetView>
  </sheetViews>
  <sheetFormatPr defaultRowHeight="15" x14ac:dyDescent="0.25"/>
  <cols>
    <col min="1" max="1" width="39.140625" customWidth="1"/>
  </cols>
  <sheetData>
    <row r="1" spans="1:2" ht="33.75" customHeight="1" x14ac:dyDescent="0.25">
      <c r="A1" t="s">
        <v>42</v>
      </c>
      <c r="B1" t="s">
        <v>126</v>
      </c>
    </row>
    <row r="2" spans="1:2" ht="33.75" customHeight="1" x14ac:dyDescent="0.25">
      <c r="A2" s="82" t="s">
        <v>116</v>
      </c>
      <c r="B2">
        <v>349</v>
      </c>
    </row>
    <row r="3" spans="1:2" ht="33.75" customHeight="1" x14ac:dyDescent="0.25">
      <c r="A3" s="82" t="s">
        <v>111</v>
      </c>
      <c r="B3">
        <v>101</v>
      </c>
    </row>
    <row r="4" spans="1:2" ht="33.75" customHeight="1" x14ac:dyDescent="0.25">
      <c r="A4" s="82" t="s">
        <v>107</v>
      </c>
      <c r="B4">
        <v>96</v>
      </c>
    </row>
    <row r="5" spans="1:2" ht="33.75" customHeight="1" x14ac:dyDescent="0.25">
      <c r="A5" s="82" t="s">
        <v>125</v>
      </c>
      <c r="B5">
        <v>81</v>
      </c>
    </row>
    <row r="6" spans="1:2" ht="33.75" customHeight="1" x14ac:dyDescent="0.25">
      <c r="A6" s="82" t="s">
        <v>113</v>
      </c>
      <c r="B6">
        <v>77</v>
      </c>
    </row>
    <row r="7" spans="1:2" ht="33.75" customHeight="1" x14ac:dyDescent="0.25">
      <c r="A7" s="82" t="s">
        <v>114</v>
      </c>
      <c r="B7">
        <v>70</v>
      </c>
    </row>
    <row r="8" spans="1:2" ht="33.75" customHeight="1" x14ac:dyDescent="0.25">
      <c r="A8" s="82" t="s">
        <v>110</v>
      </c>
      <c r="B8">
        <v>69</v>
      </c>
    </row>
    <row r="9" spans="1:2" ht="33.75" customHeight="1" x14ac:dyDescent="0.25">
      <c r="A9" s="82" t="s">
        <v>123</v>
      </c>
      <c r="B9">
        <v>69</v>
      </c>
    </row>
    <row r="10" spans="1:2" ht="33.75" customHeight="1" x14ac:dyDescent="0.25">
      <c r="A10" s="82" t="s">
        <v>108</v>
      </c>
      <c r="B10">
        <v>68</v>
      </c>
    </row>
    <row r="11" spans="1:2" ht="33.75" customHeight="1" x14ac:dyDescent="0.25">
      <c r="A11" s="82" t="s">
        <v>122</v>
      </c>
      <c r="B11">
        <v>67</v>
      </c>
    </row>
    <row r="12" spans="1:2" ht="33.75" customHeight="1" x14ac:dyDescent="0.25">
      <c r="A12" s="82" t="s">
        <v>115</v>
      </c>
      <c r="B12">
        <v>63</v>
      </c>
    </row>
    <row r="13" spans="1:2" ht="33.75" customHeight="1" x14ac:dyDescent="0.25">
      <c r="A13" s="82" t="s">
        <v>112</v>
      </c>
      <c r="B13">
        <v>60</v>
      </c>
    </row>
    <row r="14" spans="1:2" ht="33.75" customHeight="1" x14ac:dyDescent="0.25">
      <c r="A14" s="82" t="s">
        <v>124</v>
      </c>
      <c r="B14">
        <v>59</v>
      </c>
    </row>
    <row r="15" spans="1:2" ht="33.75" customHeight="1" x14ac:dyDescent="0.25">
      <c r="A15" s="82" t="s">
        <v>109</v>
      </c>
      <c r="B15">
        <v>57</v>
      </c>
    </row>
    <row r="16" spans="1:2" ht="33.75" customHeight="1" x14ac:dyDescent="0.25">
      <c r="A16" s="82" t="s">
        <v>119</v>
      </c>
      <c r="B16">
        <v>53</v>
      </c>
    </row>
    <row r="17" spans="1:2" ht="33.75" customHeight="1" x14ac:dyDescent="0.25">
      <c r="A17" s="82" t="s">
        <v>117</v>
      </c>
      <c r="B17">
        <v>39</v>
      </c>
    </row>
    <row r="18" spans="1:2" ht="33.75" customHeight="1" x14ac:dyDescent="0.25">
      <c r="A18" s="82" t="s">
        <v>121</v>
      </c>
      <c r="B18">
        <v>29</v>
      </c>
    </row>
    <row r="19" spans="1:2" ht="33.75" customHeight="1" x14ac:dyDescent="0.25">
      <c r="A19" s="82" t="s">
        <v>118</v>
      </c>
      <c r="B19">
        <v>22</v>
      </c>
    </row>
    <row r="20" spans="1:2" ht="33.75" customHeight="1" x14ac:dyDescent="0.25">
      <c r="A20" s="82" t="s">
        <v>120</v>
      </c>
      <c r="B20">
        <v>16</v>
      </c>
    </row>
    <row r="21" spans="1:2" ht="18.75" x14ac:dyDescent="0.25">
      <c r="A21" s="83" t="s">
        <v>45</v>
      </c>
      <c r="B21" s="74">
        <v>1445</v>
      </c>
    </row>
  </sheetData>
  <sortState xmlns:xlrd2="http://schemas.microsoft.com/office/spreadsheetml/2017/richdata2" ref="A2:B20">
    <sortCondition descending="1" ref="B2:B20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Денна</vt:lpstr>
      <vt:lpstr>Діаграми</vt:lpstr>
      <vt:lpstr>Лист1</vt:lpstr>
      <vt:lpstr>Кількість стипендій</vt:lpstr>
      <vt:lpstr>Денна!Область_друку</vt:lpstr>
      <vt:lpstr>Діаграми!Область_друку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2023-09-11T06:04:57Z</dcterms:modified>
</cp:coreProperties>
</file>