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Навчальна частина 2024-2025\ОП 2024-2025\ОП Чеська мова та література бак\"/>
    </mc:Choice>
  </mc:AlternateContent>
  <xr:revisionPtr revIDLastSave="0" documentId="13_ncr:1_{F51B758A-9A79-409B-9175-AAC47AB6C0E6}" xr6:coauthVersionLast="47" xr6:coauthVersionMax="47" xr10:uidLastSave="{00000000-0000-0000-0000-000000000000}"/>
  <bookViews>
    <workbookView xWindow="5160" yWindow="165" windowWidth="23175" windowHeight="14130" firstSheet="2" activeTab="3" xr2:uid="{00000000-000D-0000-FFFF-FFFF00000000}"/>
  </bookViews>
  <sheets>
    <sheet name="K_PGS_01 (3)" sheetId="4" state="hidden" r:id="rId1"/>
    <sheet name="K_PGS_03" sheetId="3" state="hidden" r:id="rId2"/>
    <sheet name="K_plan" sheetId="6" r:id="rId3"/>
    <sheet name="RUP" sheetId="1" r:id="rId4"/>
    <sheet name="RUPpgs03_з триместрами" sheetId="5" state="hidden" r:id="rId5"/>
    <sheet name="Аркуш1" sheetId="7" r:id="rId6"/>
  </sheets>
  <definedNames>
    <definedName name="_xlnm._FilterDatabase" localSheetId="3" hidden="1">RUP!$N$5:$W$94</definedName>
    <definedName name="_xlnm._FilterDatabase" localSheetId="4" hidden="1">'RUPpgs03_з триместрами'!$C$7:$C$100</definedName>
    <definedName name="_xlnm.Print_Titles" localSheetId="3">RUP!$3:$9</definedName>
    <definedName name="_xlnm.Print_Area" localSheetId="0">'K_PGS_01 (3)'!$A$1:$BJ$27</definedName>
    <definedName name="_xlnm.Print_Area" localSheetId="1">K_PGS_03!$A$1:$BJ$27</definedName>
    <definedName name="_xlnm.Print_Area" localSheetId="2">K_plan!$A$1:$BA$41</definedName>
    <definedName name="_xlnm.Print_Area" localSheetId="3">RUP!$A$1:$BV$95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V35" i="1" l="1"/>
  <c r="R24" i="1"/>
  <c r="R28" i="1"/>
  <c r="J41" i="1"/>
  <c r="K41" i="1"/>
  <c r="K52" i="1" s="1"/>
  <c r="K76" i="1" s="1"/>
  <c r="L41" i="1"/>
  <c r="M41" i="1"/>
  <c r="R29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AM41" i="1"/>
  <c r="AN41" i="1"/>
  <c r="AO41" i="1"/>
  <c r="AP41" i="1"/>
  <c r="AQ41" i="1"/>
  <c r="AR41" i="1"/>
  <c r="AS41" i="1"/>
  <c r="AT41" i="1"/>
  <c r="AU41" i="1"/>
  <c r="AV41" i="1"/>
  <c r="AW41" i="1"/>
  <c r="AX41" i="1"/>
  <c r="AY41" i="1"/>
  <c r="AZ41" i="1"/>
  <c r="BA41" i="1"/>
  <c r="BB41" i="1"/>
  <c r="BC41" i="1"/>
  <c r="BD41" i="1"/>
  <c r="BE41" i="1"/>
  <c r="BF41" i="1"/>
  <c r="BG41" i="1"/>
  <c r="BH41" i="1"/>
  <c r="BI41" i="1"/>
  <c r="BJ41" i="1"/>
  <c r="BK41" i="1"/>
  <c r="BL41" i="1"/>
  <c r="BM41" i="1"/>
  <c r="BN41" i="1"/>
  <c r="BO41" i="1"/>
  <c r="BP41" i="1"/>
  <c r="BQ41" i="1"/>
  <c r="BR41" i="1"/>
  <c r="BS41" i="1"/>
  <c r="BT41" i="1"/>
  <c r="BU41" i="1"/>
  <c r="R25" i="1"/>
  <c r="S25" i="1"/>
  <c r="T25" i="1"/>
  <c r="V25" i="1"/>
  <c r="W25" i="1"/>
  <c r="X25" i="1"/>
  <c r="Y25" i="1"/>
  <c r="AI25" i="1"/>
  <c r="AS25" i="1"/>
  <c r="BC25" i="1"/>
  <c r="BM25" i="1"/>
  <c r="BO25" i="1"/>
  <c r="BP25" i="1"/>
  <c r="BP52" i="1" s="1"/>
  <c r="BQ25" i="1"/>
  <c r="BR25" i="1"/>
  <c r="BS25" i="1"/>
  <c r="BT25" i="1"/>
  <c r="BU25" i="1"/>
  <c r="I35" i="1"/>
  <c r="H35" i="1"/>
  <c r="BW35" i="1" s="1"/>
  <c r="P28" i="1"/>
  <c r="P41" i="1" s="1"/>
  <c r="G41" i="1"/>
  <c r="G52" i="1" s="1"/>
  <c r="G76" i="1" s="1"/>
  <c r="G75" i="1" s="1"/>
  <c r="I21" i="1"/>
  <c r="J25" i="1"/>
  <c r="K25" i="1"/>
  <c r="G25" i="1"/>
  <c r="D25" i="1"/>
  <c r="C25" i="1"/>
  <c r="S28" i="1"/>
  <c r="U29" i="1"/>
  <c r="S29" i="1"/>
  <c r="Q29" i="1"/>
  <c r="Q28" i="1"/>
  <c r="O28" i="1"/>
  <c r="O41" i="1" s="1"/>
  <c r="I40" i="1"/>
  <c r="BV40" i="1"/>
  <c r="BV41" i="1" s="1"/>
  <c r="I39" i="1"/>
  <c r="U39" i="1"/>
  <c r="H40" i="1"/>
  <c r="BW40" i="1" s="1"/>
  <c r="H39" i="1"/>
  <c r="BW39" i="1" s="1"/>
  <c r="I37" i="1"/>
  <c r="S37" i="1" s="1"/>
  <c r="H37" i="1"/>
  <c r="BW37" i="1"/>
  <c r="I36" i="1"/>
  <c r="Q36" i="1"/>
  <c r="H36" i="1"/>
  <c r="BV30" i="1"/>
  <c r="P18" i="1"/>
  <c r="O18" i="1"/>
  <c r="P14" i="1"/>
  <c r="O14" i="1"/>
  <c r="V73" i="1"/>
  <c r="Y73" i="1"/>
  <c r="AI73" i="1"/>
  <c r="AS73" i="1"/>
  <c r="BC73" i="1"/>
  <c r="BC74" i="1" s="1"/>
  <c r="BM73" i="1"/>
  <c r="K59" i="1"/>
  <c r="J59" i="1"/>
  <c r="I73" i="1"/>
  <c r="G73" i="1"/>
  <c r="D73" i="1"/>
  <c r="D59" i="1"/>
  <c r="D74" i="1" s="1"/>
  <c r="U28" i="1"/>
  <c r="T28" i="1"/>
  <c r="H44" i="1"/>
  <c r="N44" i="1" s="1"/>
  <c r="H45" i="1"/>
  <c r="N45" i="1"/>
  <c r="H46" i="1"/>
  <c r="N46" i="1" s="1"/>
  <c r="H43" i="1"/>
  <c r="N43" i="1" s="1"/>
  <c r="N47" i="1" s="1"/>
  <c r="I29" i="1"/>
  <c r="I28" i="1"/>
  <c r="I27" i="1"/>
  <c r="I30" i="1"/>
  <c r="I31" i="1"/>
  <c r="BV31" i="1"/>
  <c r="I32" i="1"/>
  <c r="I33" i="1"/>
  <c r="S33" i="1" s="1"/>
  <c r="I34" i="1"/>
  <c r="I38" i="1"/>
  <c r="T38" i="1"/>
  <c r="H27" i="1"/>
  <c r="H28" i="1"/>
  <c r="H29" i="1"/>
  <c r="H30" i="1"/>
  <c r="H31" i="1"/>
  <c r="H32" i="1"/>
  <c r="H33" i="1"/>
  <c r="H34" i="1"/>
  <c r="BW34" i="1" s="1"/>
  <c r="H38" i="1"/>
  <c r="H21" i="1"/>
  <c r="BW21" i="1"/>
  <c r="I13" i="1"/>
  <c r="O13" i="1" s="1"/>
  <c r="I22" i="1"/>
  <c r="I14" i="1"/>
  <c r="I15" i="1"/>
  <c r="P15" i="1" s="1"/>
  <c r="I16" i="1"/>
  <c r="O16" i="1"/>
  <c r="I17" i="1"/>
  <c r="P17" i="1"/>
  <c r="I18" i="1"/>
  <c r="I19" i="1"/>
  <c r="O19" i="1"/>
  <c r="I23" i="1"/>
  <c r="U23" i="1"/>
  <c r="U25" i="1" s="1"/>
  <c r="U52" i="1" s="1"/>
  <c r="U76" i="1" s="1"/>
  <c r="U75" i="1" s="1"/>
  <c r="U78" i="1" s="1"/>
  <c r="I20" i="1"/>
  <c r="I24" i="1"/>
  <c r="I12" i="1"/>
  <c r="H13" i="1"/>
  <c r="H22" i="1"/>
  <c r="H14" i="1"/>
  <c r="H15" i="1"/>
  <c r="H16" i="1"/>
  <c r="H17" i="1"/>
  <c r="H18" i="1"/>
  <c r="H19" i="1"/>
  <c r="H23" i="1"/>
  <c r="H20" i="1"/>
  <c r="H24" i="1"/>
  <c r="T30" i="1"/>
  <c r="S30" i="1"/>
  <c r="F41" i="6"/>
  <c r="H41" i="6"/>
  <c r="J41" i="6"/>
  <c r="L41" i="6"/>
  <c r="N39" i="6"/>
  <c r="N40" i="6"/>
  <c r="U30" i="1"/>
  <c r="T29" i="1"/>
  <c r="I46" i="1"/>
  <c r="I45" i="1"/>
  <c r="I44" i="1"/>
  <c r="I43" i="1"/>
  <c r="BB24" i="1"/>
  <c r="BA24" i="1"/>
  <c r="AZ24" i="1"/>
  <c r="AY24" i="1"/>
  <c r="AX24" i="1"/>
  <c r="AW24" i="1"/>
  <c r="AV24" i="1"/>
  <c r="AU24" i="1"/>
  <c r="AT24" i="1"/>
  <c r="AR24" i="1"/>
  <c r="AQ24" i="1"/>
  <c r="AP24" i="1"/>
  <c r="AO24" i="1"/>
  <c r="AN24" i="1"/>
  <c r="AM24" i="1"/>
  <c r="AL24" i="1"/>
  <c r="AK24" i="1"/>
  <c r="AJ24" i="1"/>
  <c r="AH24" i="1"/>
  <c r="AG24" i="1"/>
  <c r="AF24" i="1"/>
  <c r="AE24" i="1"/>
  <c r="AD24" i="1"/>
  <c r="AC24" i="1"/>
  <c r="AB24" i="1"/>
  <c r="AA24" i="1"/>
  <c r="Z24" i="1"/>
  <c r="BN12" i="1"/>
  <c r="BN25" i="1"/>
  <c r="BB12" i="1"/>
  <c r="BA12" i="1"/>
  <c r="AZ12" i="1"/>
  <c r="AY12" i="1"/>
  <c r="AX12" i="1"/>
  <c r="AW12" i="1"/>
  <c r="AV12" i="1"/>
  <c r="AU12" i="1"/>
  <c r="AT12" i="1"/>
  <c r="AR12" i="1"/>
  <c r="AQ12" i="1"/>
  <c r="AP12" i="1"/>
  <c r="AO12" i="1"/>
  <c r="AN12" i="1"/>
  <c r="AM12" i="1"/>
  <c r="AL12" i="1"/>
  <c r="AK12" i="1"/>
  <c r="AJ12" i="1"/>
  <c r="AH12" i="1"/>
  <c r="AG12" i="1"/>
  <c r="AF12" i="1"/>
  <c r="AE12" i="1"/>
  <c r="AD12" i="1"/>
  <c r="AC12" i="1"/>
  <c r="AB12" i="1"/>
  <c r="AA12" i="1"/>
  <c r="Z12" i="1"/>
  <c r="D38" i="6"/>
  <c r="D37" i="6"/>
  <c r="D41" i="6" s="1"/>
  <c r="B38" i="6"/>
  <c r="B37" i="6"/>
  <c r="E74" i="1"/>
  <c r="E77" i="1"/>
  <c r="F74" i="1"/>
  <c r="F77" i="1"/>
  <c r="C74" i="1"/>
  <c r="C77" i="1"/>
  <c r="J73" i="1"/>
  <c r="K73" i="1"/>
  <c r="L73" i="1"/>
  <c r="L74" i="1"/>
  <c r="L77" i="1"/>
  <c r="M73" i="1"/>
  <c r="O73" i="1"/>
  <c r="P73" i="1"/>
  <c r="L59" i="1"/>
  <c r="M59" i="1"/>
  <c r="M74" i="1" s="1"/>
  <c r="M77" i="1" s="1"/>
  <c r="O59" i="1"/>
  <c r="P59" i="1"/>
  <c r="U59" i="1"/>
  <c r="V59" i="1"/>
  <c r="V74" i="1"/>
  <c r="V77" i="1" s="1"/>
  <c r="W59" i="1"/>
  <c r="X59" i="1"/>
  <c r="Y59" i="1"/>
  <c r="Y74" i="1"/>
  <c r="Y77" i="1" s="1"/>
  <c r="AI59" i="1"/>
  <c r="AI74" i="1" s="1"/>
  <c r="AI77" i="1" s="1"/>
  <c r="AS59" i="1"/>
  <c r="AS74" i="1" s="1"/>
  <c r="AS77" i="1" s="1"/>
  <c r="BC59" i="1"/>
  <c r="BM59" i="1"/>
  <c r="BM74" i="1" s="1"/>
  <c r="BM77" i="1" s="1"/>
  <c r="BN59" i="1"/>
  <c r="BO59" i="1"/>
  <c r="BP59" i="1"/>
  <c r="BQ59" i="1"/>
  <c r="BR59" i="1"/>
  <c r="BS59" i="1"/>
  <c r="BT59" i="1"/>
  <c r="BU59" i="1"/>
  <c r="BV59" i="1"/>
  <c r="G59" i="1"/>
  <c r="G74" i="1" s="1"/>
  <c r="G77" i="1" s="1"/>
  <c r="E52" i="1"/>
  <c r="E76" i="1" s="1"/>
  <c r="E75" i="1"/>
  <c r="F52" i="1"/>
  <c r="F76" i="1"/>
  <c r="BV51" i="1"/>
  <c r="BU51" i="1"/>
  <c r="BT51" i="1"/>
  <c r="BS51" i="1"/>
  <c r="BR51" i="1"/>
  <c r="BQ51" i="1"/>
  <c r="BP51" i="1"/>
  <c r="BO51" i="1"/>
  <c r="BN51" i="1"/>
  <c r="BM51" i="1"/>
  <c r="BC51" i="1"/>
  <c r="BC76" i="1"/>
  <c r="BC75" i="1" s="1"/>
  <c r="BC78" i="1" s="1"/>
  <c r="AS51" i="1"/>
  <c r="AI51" i="1"/>
  <c r="Y51" i="1"/>
  <c r="Y52" i="1" s="1"/>
  <c r="Y76" i="1" s="1"/>
  <c r="Y75" i="1" s="1"/>
  <c r="Y78" i="1" s="1"/>
  <c r="X51" i="1"/>
  <c r="W51" i="1"/>
  <c r="V51" i="1"/>
  <c r="U51" i="1"/>
  <c r="T51" i="1"/>
  <c r="S51" i="1"/>
  <c r="R51" i="1"/>
  <c r="Q51" i="1"/>
  <c r="P51" i="1"/>
  <c r="O51" i="1"/>
  <c r="M51" i="1"/>
  <c r="L51" i="1"/>
  <c r="K51" i="1"/>
  <c r="J51" i="1"/>
  <c r="I51" i="1"/>
  <c r="G51" i="1"/>
  <c r="D51" i="1"/>
  <c r="C51" i="1"/>
  <c r="H50" i="1"/>
  <c r="N50" i="1" s="1"/>
  <c r="H49" i="1"/>
  <c r="BL50" i="1"/>
  <c r="BK50" i="1"/>
  <c r="BJ50" i="1"/>
  <c r="BJ51" i="1" s="1"/>
  <c r="BI50" i="1"/>
  <c r="BH50" i="1"/>
  <c r="BG50" i="1"/>
  <c r="BF50" i="1"/>
  <c r="BF51" i="1"/>
  <c r="BE50" i="1"/>
  <c r="BD50" i="1"/>
  <c r="BB50" i="1"/>
  <c r="BA50" i="1"/>
  <c r="AZ50" i="1"/>
  <c r="AY50" i="1"/>
  <c r="AX50" i="1"/>
  <c r="AW50" i="1"/>
  <c r="AW51" i="1" s="1"/>
  <c r="AV50" i="1"/>
  <c r="AU50" i="1"/>
  <c r="AT50" i="1"/>
  <c r="AR50" i="1"/>
  <c r="AQ50" i="1"/>
  <c r="AQ51" i="1" s="1"/>
  <c r="AP50" i="1"/>
  <c r="AO50" i="1"/>
  <c r="AN50" i="1"/>
  <c r="AM50" i="1"/>
  <c r="AM51" i="1" s="1"/>
  <c r="AL50" i="1"/>
  <c r="AK50" i="1"/>
  <c r="AJ50" i="1"/>
  <c r="AH50" i="1"/>
  <c r="AG50" i="1"/>
  <c r="AF50" i="1"/>
  <c r="AE50" i="1"/>
  <c r="AD50" i="1"/>
  <c r="AC50" i="1"/>
  <c r="AB50" i="1"/>
  <c r="AA50" i="1"/>
  <c r="Z50" i="1"/>
  <c r="BL49" i="1"/>
  <c r="BL51" i="1" s="1"/>
  <c r="BK49" i="1"/>
  <c r="BJ49" i="1"/>
  <c r="BI49" i="1"/>
  <c r="BI51" i="1" s="1"/>
  <c r="BH49" i="1"/>
  <c r="BH51" i="1" s="1"/>
  <c r="BG49" i="1"/>
  <c r="BF49" i="1"/>
  <c r="BE49" i="1"/>
  <c r="BE51" i="1" s="1"/>
  <c r="BD49" i="1"/>
  <c r="BB49" i="1"/>
  <c r="BB51" i="1" s="1"/>
  <c r="BA49" i="1"/>
  <c r="AZ49" i="1"/>
  <c r="AY49" i="1"/>
  <c r="AY51" i="1" s="1"/>
  <c r="AX49" i="1"/>
  <c r="AX51" i="1"/>
  <c r="AW49" i="1"/>
  <c r="AV49" i="1"/>
  <c r="AU49" i="1"/>
  <c r="AU51" i="1"/>
  <c r="AT49" i="1"/>
  <c r="AR49" i="1"/>
  <c r="AQ49" i="1"/>
  <c r="AP49" i="1"/>
  <c r="AO49" i="1"/>
  <c r="AO51" i="1" s="1"/>
  <c r="AN49" i="1"/>
  <c r="AM49" i="1"/>
  <c r="AL49" i="1"/>
  <c r="AK49" i="1"/>
  <c r="AJ49" i="1"/>
  <c r="AJ51" i="1" s="1"/>
  <c r="AH49" i="1"/>
  <c r="AH51" i="1" s="1"/>
  <c r="AG49" i="1"/>
  <c r="AF49" i="1"/>
  <c r="AE49" i="1"/>
  <c r="AD49" i="1"/>
  <c r="AC49" i="1"/>
  <c r="AB49" i="1"/>
  <c r="AA49" i="1"/>
  <c r="Z49" i="1"/>
  <c r="Z51" i="1"/>
  <c r="BW48" i="1"/>
  <c r="J47" i="1"/>
  <c r="K47" i="1"/>
  <c r="L47" i="1"/>
  <c r="M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AM47" i="1"/>
  <c r="AN47" i="1"/>
  <c r="AO47" i="1"/>
  <c r="AP47" i="1"/>
  <c r="AQ47" i="1"/>
  <c r="AR47" i="1"/>
  <c r="AS47" i="1"/>
  <c r="AT47" i="1"/>
  <c r="AU47" i="1"/>
  <c r="AV47" i="1"/>
  <c r="AW47" i="1"/>
  <c r="AX47" i="1"/>
  <c r="AY47" i="1"/>
  <c r="AZ47" i="1"/>
  <c r="BA47" i="1"/>
  <c r="BB47" i="1"/>
  <c r="BC47" i="1"/>
  <c r="BC52" i="1" s="1"/>
  <c r="BD47" i="1"/>
  <c r="BE47" i="1"/>
  <c r="BF47" i="1"/>
  <c r="BG47" i="1"/>
  <c r="BH47" i="1"/>
  <c r="BI47" i="1"/>
  <c r="BJ47" i="1"/>
  <c r="BK47" i="1"/>
  <c r="BL47" i="1"/>
  <c r="BM47" i="1"/>
  <c r="BN47" i="1"/>
  <c r="BO47" i="1"/>
  <c r="BP47" i="1"/>
  <c r="BQ47" i="1"/>
  <c r="BR47" i="1"/>
  <c r="BR52" i="1"/>
  <c r="BR76" i="1" s="1"/>
  <c r="BS47" i="1"/>
  <c r="BT47" i="1"/>
  <c r="BU47" i="1"/>
  <c r="BV47" i="1"/>
  <c r="H72" i="1"/>
  <c r="N72" i="1" s="1"/>
  <c r="T67" i="1"/>
  <c r="T73" i="1" s="1"/>
  <c r="Q62" i="1"/>
  <c r="T68" i="1"/>
  <c r="Q61" i="1"/>
  <c r="R64" i="1"/>
  <c r="I58" i="1"/>
  <c r="T58" i="1" s="1"/>
  <c r="T59" i="1" s="1"/>
  <c r="S66" i="1"/>
  <c r="BV71" i="1"/>
  <c r="U69" i="1"/>
  <c r="I57" i="1"/>
  <c r="S57" i="1"/>
  <c r="S59" i="1" s="1"/>
  <c r="S74" i="1" s="1"/>
  <c r="S77" i="1" s="1"/>
  <c r="U70" i="1"/>
  <c r="S65" i="1"/>
  <c r="S73" i="1" s="1"/>
  <c r="R63" i="1"/>
  <c r="H67" i="1"/>
  <c r="H62" i="1"/>
  <c r="N62" i="1" s="1"/>
  <c r="H68" i="1"/>
  <c r="N68" i="1"/>
  <c r="H61" i="1"/>
  <c r="H64" i="1"/>
  <c r="N64" i="1"/>
  <c r="H58" i="1"/>
  <c r="H66" i="1"/>
  <c r="H71" i="1"/>
  <c r="N71" i="1" s="1"/>
  <c r="H69" i="1"/>
  <c r="N69" i="1"/>
  <c r="H57" i="1"/>
  <c r="H70" i="1"/>
  <c r="N70" i="1" s="1"/>
  <c r="H65" i="1"/>
  <c r="N65" i="1" s="1"/>
  <c r="H63" i="1"/>
  <c r="N63" i="1" s="1"/>
  <c r="BW42" i="1"/>
  <c r="BW26" i="1"/>
  <c r="I55" i="1"/>
  <c r="Q55" i="1" s="1"/>
  <c r="Q59" i="1" s="1"/>
  <c r="Q74" i="1" s="1"/>
  <c r="Q77" i="1" s="1"/>
  <c r="H55" i="1"/>
  <c r="I56" i="1"/>
  <c r="H56" i="1"/>
  <c r="BL55" i="1"/>
  <c r="BK55" i="1"/>
  <c r="BJ55" i="1"/>
  <c r="BI55" i="1"/>
  <c r="BH55" i="1"/>
  <c r="BG55" i="1"/>
  <c r="BF55" i="1"/>
  <c r="BE55" i="1"/>
  <c r="BD55" i="1"/>
  <c r="BB55" i="1"/>
  <c r="BA55" i="1"/>
  <c r="AZ55" i="1"/>
  <c r="AY55" i="1"/>
  <c r="AX55" i="1"/>
  <c r="AW55" i="1"/>
  <c r="AV55" i="1"/>
  <c r="AU55" i="1"/>
  <c r="AT55" i="1"/>
  <c r="AR55" i="1"/>
  <c r="AQ55" i="1"/>
  <c r="AP55" i="1"/>
  <c r="AO55" i="1"/>
  <c r="AN55" i="1"/>
  <c r="AM55" i="1"/>
  <c r="AL55" i="1"/>
  <c r="AK55" i="1"/>
  <c r="AJ55" i="1"/>
  <c r="AH55" i="1"/>
  <c r="AG55" i="1"/>
  <c r="AF55" i="1"/>
  <c r="AE55" i="1"/>
  <c r="AD55" i="1"/>
  <c r="AC55" i="1"/>
  <c r="AB55" i="1"/>
  <c r="AA55" i="1"/>
  <c r="Z55" i="1"/>
  <c r="BL56" i="1"/>
  <c r="BK56" i="1"/>
  <c r="BJ56" i="1"/>
  <c r="BI56" i="1"/>
  <c r="BH56" i="1"/>
  <c r="BG56" i="1"/>
  <c r="BF56" i="1"/>
  <c r="BE56" i="1"/>
  <c r="BD56" i="1"/>
  <c r="BB56" i="1"/>
  <c r="BA56" i="1"/>
  <c r="AZ56" i="1"/>
  <c r="AY56" i="1"/>
  <c r="AX56" i="1"/>
  <c r="AW56" i="1"/>
  <c r="AV56" i="1"/>
  <c r="AU56" i="1"/>
  <c r="AT56" i="1"/>
  <c r="AR56" i="1"/>
  <c r="AQ56" i="1"/>
  <c r="AP56" i="1"/>
  <c r="AO56" i="1"/>
  <c r="AN56" i="1"/>
  <c r="AM56" i="1"/>
  <c r="AL56" i="1"/>
  <c r="AK56" i="1"/>
  <c r="AJ56" i="1"/>
  <c r="AH56" i="1"/>
  <c r="AG56" i="1"/>
  <c r="AF56" i="1"/>
  <c r="AE56" i="1"/>
  <c r="AD56" i="1"/>
  <c r="AC56" i="1"/>
  <c r="AB56" i="1"/>
  <c r="AA56" i="1"/>
  <c r="Z56" i="1"/>
  <c r="BL70" i="1"/>
  <c r="BK70" i="1"/>
  <c r="BJ70" i="1"/>
  <c r="BI70" i="1"/>
  <c r="BH70" i="1"/>
  <c r="BG70" i="1"/>
  <c r="BF70" i="1"/>
  <c r="BE70" i="1"/>
  <c r="BD70" i="1"/>
  <c r="BB70" i="1"/>
  <c r="BA70" i="1"/>
  <c r="AZ70" i="1"/>
  <c r="AY70" i="1"/>
  <c r="AX70" i="1"/>
  <c r="AW70" i="1"/>
  <c r="AV70" i="1"/>
  <c r="AU70" i="1"/>
  <c r="AT70" i="1"/>
  <c r="AR70" i="1"/>
  <c r="AQ70" i="1"/>
  <c r="AP70" i="1"/>
  <c r="AO70" i="1"/>
  <c r="AN70" i="1"/>
  <c r="AM70" i="1"/>
  <c r="AL70" i="1"/>
  <c r="AK70" i="1"/>
  <c r="AJ70" i="1"/>
  <c r="AH70" i="1"/>
  <c r="AG70" i="1"/>
  <c r="AF70" i="1"/>
  <c r="AE70" i="1"/>
  <c r="AD70" i="1"/>
  <c r="AC70" i="1"/>
  <c r="AB70" i="1"/>
  <c r="AA70" i="1"/>
  <c r="Z70" i="1"/>
  <c r="BL57" i="1"/>
  <c r="BK57" i="1"/>
  <c r="BJ57" i="1"/>
  <c r="BI57" i="1"/>
  <c r="BH57" i="1"/>
  <c r="BG57" i="1"/>
  <c r="BF57" i="1"/>
  <c r="BE57" i="1"/>
  <c r="BD57" i="1"/>
  <c r="BB57" i="1"/>
  <c r="BA57" i="1"/>
  <c r="AZ57" i="1"/>
  <c r="AY57" i="1"/>
  <c r="AX57" i="1"/>
  <c r="AW57" i="1"/>
  <c r="AV57" i="1"/>
  <c r="AU57" i="1"/>
  <c r="AT57" i="1"/>
  <c r="AR57" i="1"/>
  <c r="AQ57" i="1"/>
  <c r="AP57" i="1"/>
  <c r="AO57" i="1"/>
  <c r="AN57" i="1"/>
  <c r="AM57" i="1"/>
  <c r="AL57" i="1"/>
  <c r="AK57" i="1"/>
  <c r="AJ57" i="1"/>
  <c r="AH57" i="1"/>
  <c r="AG57" i="1"/>
  <c r="AF57" i="1"/>
  <c r="AE57" i="1"/>
  <c r="AD57" i="1"/>
  <c r="AC57" i="1"/>
  <c r="AB57" i="1"/>
  <c r="AA57" i="1"/>
  <c r="Z57" i="1"/>
  <c r="BL69" i="1"/>
  <c r="BK69" i="1"/>
  <c r="BJ69" i="1"/>
  <c r="BI69" i="1"/>
  <c r="BH69" i="1"/>
  <c r="BG69" i="1"/>
  <c r="BF69" i="1"/>
  <c r="BE69" i="1"/>
  <c r="BD69" i="1"/>
  <c r="BB69" i="1"/>
  <c r="BA69" i="1"/>
  <c r="AZ69" i="1"/>
  <c r="AY69" i="1"/>
  <c r="AX69" i="1"/>
  <c r="AW69" i="1"/>
  <c r="AV69" i="1"/>
  <c r="AU69" i="1"/>
  <c r="AT69" i="1"/>
  <c r="AR69" i="1"/>
  <c r="AQ69" i="1"/>
  <c r="AP69" i="1"/>
  <c r="AO69" i="1"/>
  <c r="AN69" i="1"/>
  <c r="AM69" i="1"/>
  <c r="AL69" i="1"/>
  <c r="AK69" i="1"/>
  <c r="AJ69" i="1"/>
  <c r="AH69" i="1"/>
  <c r="AG69" i="1"/>
  <c r="AF69" i="1"/>
  <c r="AE69" i="1"/>
  <c r="AD69" i="1"/>
  <c r="AC69" i="1"/>
  <c r="AB69" i="1"/>
  <c r="AA69" i="1"/>
  <c r="Z69" i="1"/>
  <c r="BL58" i="1"/>
  <c r="BK58" i="1"/>
  <c r="BJ58" i="1"/>
  <c r="BI58" i="1"/>
  <c r="BH58" i="1"/>
  <c r="BG58" i="1"/>
  <c r="BF58" i="1"/>
  <c r="BE58" i="1"/>
  <c r="BD58" i="1"/>
  <c r="BB58" i="1"/>
  <c r="BA58" i="1"/>
  <c r="AZ58" i="1"/>
  <c r="AY58" i="1"/>
  <c r="AX58" i="1"/>
  <c r="AW58" i="1"/>
  <c r="AV58" i="1"/>
  <c r="AU58" i="1"/>
  <c r="AT58" i="1"/>
  <c r="AR58" i="1"/>
  <c r="AQ58" i="1"/>
  <c r="AP58" i="1"/>
  <c r="AO58" i="1"/>
  <c r="AN58" i="1"/>
  <c r="AM58" i="1"/>
  <c r="AL58" i="1"/>
  <c r="AK58" i="1"/>
  <c r="AJ58" i="1"/>
  <c r="AH58" i="1"/>
  <c r="AG58" i="1"/>
  <c r="AF58" i="1"/>
  <c r="AE58" i="1"/>
  <c r="AD58" i="1"/>
  <c r="AC58" i="1"/>
  <c r="AB58" i="1"/>
  <c r="AA58" i="1"/>
  <c r="Z58" i="1"/>
  <c r="BL64" i="1"/>
  <c r="BK64" i="1"/>
  <c r="BJ64" i="1"/>
  <c r="BI64" i="1"/>
  <c r="BH64" i="1"/>
  <c r="BG64" i="1"/>
  <c r="BF64" i="1"/>
  <c r="BE64" i="1"/>
  <c r="BD64" i="1"/>
  <c r="BB64" i="1"/>
  <c r="BA64" i="1"/>
  <c r="AZ64" i="1"/>
  <c r="AY64" i="1"/>
  <c r="AX64" i="1"/>
  <c r="AW64" i="1"/>
  <c r="AV64" i="1"/>
  <c r="AU64" i="1"/>
  <c r="AT64" i="1"/>
  <c r="AR64" i="1"/>
  <c r="AQ64" i="1"/>
  <c r="AP64" i="1"/>
  <c r="AO64" i="1"/>
  <c r="AN64" i="1"/>
  <c r="AM64" i="1"/>
  <c r="AL64" i="1"/>
  <c r="AK64" i="1"/>
  <c r="AJ64" i="1"/>
  <c r="AH64" i="1"/>
  <c r="AG64" i="1"/>
  <c r="AF64" i="1"/>
  <c r="AE64" i="1"/>
  <c r="AD64" i="1"/>
  <c r="AC64" i="1"/>
  <c r="AB64" i="1"/>
  <c r="AA64" i="1"/>
  <c r="Z64" i="1"/>
  <c r="BL61" i="1"/>
  <c r="BK61" i="1"/>
  <c r="BJ61" i="1"/>
  <c r="BI61" i="1"/>
  <c r="BH61" i="1"/>
  <c r="BG61" i="1"/>
  <c r="BF61" i="1"/>
  <c r="BE61" i="1"/>
  <c r="BD61" i="1"/>
  <c r="BB61" i="1"/>
  <c r="BA61" i="1"/>
  <c r="AZ61" i="1"/>
  <c r="AY61" i="1"/>
  <c r="AX61" i="1"/>
  <c r="AW61" i="1"/>
  <c r="AV61" i="1"/>
  <c r="AU61" i="1"/>
  <c r="AT61" i="1"/>
  <c r="AR61" i="1"/>
  <c r="AQ61" i="1"/>
  <c r="AP61" i="1"/>
  <c r="AO61" i="1"/>
  <c r="AN61" i="1"/>
  <c r="AM61" i="1"/>
  <c r="AL61" i="1"/>
  <c r="AK61" i="1"/>
  <c r="AJ61" i="1"/>
  <c r="AH61" i="1"/>
  <c r="AG61" i="1"/>
  <c r="AF61" i="1"/>
  <c r="AE61" i="1"/>
  <c r="AD61" i="1"/>
  <c r="AC61" i="1"/>
  <c r="AB61" i="1"/>
  <c r="AA61" i="1"/>
  <c r="Z61" i="1"/>
  <c r="BL68" i="1"/>
  <c r="BK68" i="1"/>
  <c r="BJ68" i="1"/>
  <c r="BI68" i="1"/>
  <c r="BH68" i="1"/>
  <c r="BG68" i="1"/>
  <c r="BF68" i="1"/>
  <c r="BE68" i="1"/>
  <c r="BD68" i="1"/>
  <c r="BB68" i="1"/>
  <c r="BA68" i="1"/>
  <c r="AZ68" i="1"/>
  <c r="AY68" i="1"/>
  <c r="AX68" i="1"/>
  <c r="AW68" i="1"/>
  <c r="AV68" i="1"/>
  <c r="AU68" i="1"/>
  <c r="AT68" i="1"/>
  <c r="AR68" i="1"/>
  <c r="AQ68" i="1"/>
  <c r="AP68" i="1"/>
  <c r="AO68" i="1"/>
  <c r="AN68" i="1"/>
  <c r="AM68" i="1"/>
  <c r="AL68" i="1"/>
  <c r="AK68" i="1"/>
  <c r="AJ68" i="1"/>
  <c r="AH68" i="1"/>
  <c r="AG68" i="1"/>
  <c r="AF68" i="1"/>
  <c r="AE68" i="1"/>
  <c r="AD68" i="1"/>
  <c r="AC68" i="1"/>
  <c r="AB68" i="1"/>
  <c r="AA68" i="1"/>
  <c r="Z68" i="1"/>
  <c r="BL62" i="1"/>
  <c r="BK62" i="1"/>
  <c r="BJ62" i="1"/>
  <c r="BI62" i="1"/>
  <c r="BH62" i="1"/>
  <c r="BG62" i="1"/>
  <c r="BF62" i="1"/>
  <c r="BE62" i="1"/>
  <c r="BD62" i="1"/>
  <c r="BB62" i="1"/>
  <c r="BA62" i="1"/>
  <c r="AZ62" i="1"/>
  <c r="AY62" i="1"/>
  <c r="AX62" i="1"/>
  <c r="AW62" i="1"/>
  <c r="AV62" i="1"/>
  <c r="AU62" i="1"/>
  <c r="AT62" i="1"/>
  <c r="AR62" i="1"/>
  <c r="AQ62" i="1"/>
  <c r="AP62" i="1"/>
  <c r="AO62" i="1"/>
  <c r="AN62" i="1"/>
  <c r="AM62" i="1"/>
  <c r="AL62" i="1"/>
  <c r="AK62" i="1"/>
  <c r="AJ62" i="1"/>
  <c r="AH62" i="1"/>
  <c r="AG62" i="1"/>
  <c r="AF62" i="1"/>
  <c r="AE62" i="1"/>
  <c r="AD62" i="1"/>
  <c r="AC62" i="1"/>
  <c r="AB62" i="1"/>
  <c r="AA62" i="1"/>
  <c r="Z62" i="1"/>
  <c r="BL67" i="1"/>
  <c r="BK67" i="1"/>
  <c r="BJ67" i="1"/>
  <c r="BI67" i="1"/>
  <c r="BH67" i="1"/>
  <c r="BG67" i="1"/>
  <c r="BF67" i="1"/>
  <c r="BE67" i="1"/>
  <c r="BD67" i="1"/>
  <c r="BB67" i="1"/>
  <c r="BA67" i="1"/>
  <c r="AZ67" i="1"/>
  <c r="AY67" i="1"/>
  <c r="AX67" i="1"/>
  <c r="AW67" i="1"/>
  <c r="AV67" i="1"/>
  <c r="AU67" i="1"/>
  <c r="AT67" i="1"/>
  <c r="AR67" i="1"/>
  <c r="AQ67" i="1"/>
  <c r="AP67" i="1"/>
  <c r="AO67" i="1"/>
  <c r="AN67" i="1"/>
  <c r="AM67" i="1"/>
  <c r="AL67" i="1"/>
  <c r="AK67" i="1"/>
  <c r="AJ67" i="1"/>
  <c r="AH67" i="1"/>
  <c r="AG67" i="1"/>
  <c r="AF67" i="1"/>
  <c r="AE67" i="1"/>
  <c r="AD67" i="1"/>
  <c r="AC67" i="1"/>
  <c r="AB67" i="1"/>
  <c r="AA67" i="1"/>
  <c r="Z67" i="1"/>
  <c r="BL65" i="1"/>
  <c r="BK65" i="1"/>
  <c r="BJ65" i="1"/>
  <c r="BI65" i="1"/>
  <c r="BH65" i="1"/>
  <c r="BG65" i="1"/>
  <c r="BF65" i="1"/>
  <c r="BE65" i="1"/>
  <c r="BD65" i="1"/>
  <c r="BB65" i="1"/>
  <c r="BA65" i="1"/>
  <c r="AZ65" i="1"/>
  <c r="AY65" i="1"/>
  <c r="AX65" i="1"/>
  <c r="AW65" i="1"/>
  <c r="AV65" i="1"/>
  <c r="AU65" i="1"/>
  <c r="AT65" i="1"/>
  <c r="AR65" i="1"/>
  <c r="AQ65" i="1"/>
  <c r="AP65" i="1"/>
  <c r="AO65" i="1"/>
  <c r="AN65" i="1"/>
  <c r="AM65" i="1"/>
  <c r="AL65" i="1"/>
  <c r="AK65" i="1"/>
  <c r="AJ65" i="1"/>
  <c r="AH65" i="1"/>
  <c r="AG65" i="1"/>
  <c r="AF65" i="1"/>
  <c r="AE65" i="1"/>
  <c r="AD65" i="1"/>
  <c r="AC65" i="1"/>
  <c r="AB65" i="1"/>
  <c r="AA65" i="1"/>
  <c r="Z65" i="1"/>
  <c r="BL63" i="1"/>
  <c r="BK63" i="1"/>
  <c r="BJ63" i="1"/>
  <c r="BI63" i="1"/>
  <c r="BH63" i="1"/>
  <c r="BG63" i="1"/>
  <c r="BF63" i="1"/>
  <c r="BE63" i="1"/>
  <c r="BD63" i="1"/>
  <c r="BB63" i="1"/>
  <c r="BA63" i="1"/>
  <c r="AZ63" i="1"/>
  <c r="AY63" i="1"/>
  <c r="AX63" i="1"/>
  <c r="AW63" i="1"/>
  <c r="AV63" i="1"/>
  <c r="AU63" i="1"/>
  <c r="AT63" i="1"/>
  <c r="AR63" i="1"/>
  <c r="AQ63" i="1"/>
  <c r="AP63" i="1"/>
  <c r="AO63" i="1"/>
  <c r="AN63" i="1"/>
  <c r="AM63" i="1"/>
  <c r="AL63" i="1"/>
  <c r="AK63" i="1"/>
  <c r="AJ63" i="1"/>
  <c r="AH63" i="1"/>
  <c r="AG63" i="1"/>
  <c r="AF63" i="1"/>
  <c r="AE63" i="1"/>
  <c r="AD63" i="1"/>
  <c r="AC63" i="1"/>
  <c r="AB63" i="1"/>
  <c r="AA63" i="1"/>
  <c r="Z63" i="1"/>
  <c r="BB20" i="1"/>
  <c r="BA20" i="1"/>
  <c r="AZ20" i="1"/>
  <c r="AY20" i="1"/>
  <c r="AX20" i="1"/>
  <c r="AW20" i="1"/>
  <c r="AV20" i="1"/>
  <c r="AU20" i="1"/>
  <c r="AT20" i="1"/>
  <c r="AR20" i="1"/>
  <c r="AQ20" i="1"/>
  <c r="AP20" i="1"/>
  <c r="AO20" i="1"/>
  <c r="AN20" i="1"/>
  <c r="AM20" i="1"/>
  <c r="AL20" i="1"/>
  <c r="AK20" i="1"/>
  <c r="AJ20" i="1"/>
  <c r="AH20" i="1"/>
  <c r="AG20" i="1"/>
  <c r="AF20" i="1"/>
  <c r="AE20" i="1"/>
  <c r="AD20" i="1"/>
  <c r="AC20" i="1"/>
  <c r="AB20" i="1"/>
  <c r="AA20" i="1"/>
  <c r="Z20" i="1"/>
  <c r="BB23" i="1"/>
  <c r="BA23" i="1"/>
  <c r="AZ23" i="1"/>
  <c r="AY23" i="1"/>
  <c r="AX23" i="1"/>
  <c r="AW23" i="1"/>
  <c r="AV23" i="1"/>
  <c r="AU23" i="1"/>
  <c r="AT23" i="1"/>
  <c r="AR23" i="1"/>
  <c r="AQ23" i="1"/>
  <c r="AP23" i="1"/>
  <c r="AO23" i="1"/>
  <c r="AN23" i="1"/>
  <c r="AM23" i="1"/>
  <c r="AL23" i="1"/>
  <c r="AK23" i="1"/>
  <c r="AJ23" i="1"/>
  <c r="AH23" i="1"/>
  <c r="AG23" i="1"/>
  <c r="AF23" i="1"/>
  <c r="AE23" i="1"/>
  <c r="AD23" i="1"/>
  <c r="AC23" i="1"/>
  <c r="AB23" i="1"/>
  <c r="AA23" i="1"/>
  <c r="Z23" i="1"/>
  <c r="BB18" i="1"/>
  <c r="BA18" i="1"/>
  <c r="AZ18" i="1"/>
  <c r="AY18" i="1"/>
  <c r="AX18" i="1"/>
  <c r="AW18" i="1"/>
  <c r="AV18" i="1"/>
  <c r="AU18" i="1"/>
  <c r="AT18" i="1"/>
  <c r="AR18" i="1"/>
  <c r="AQ18" i="1"/>
  <c r="AP18" i="1"/>
  <c r="AO18" i="1"/>
  <c r="AN18" i="1"/>
  <c r="AM18" i="1"/>
  <c r="AL18" i="1"/>
  <c r="AK18" i="1"/>
  <c r="AJ18" i="1"/>
  <c r="AH18" i="1"/>
  <c r="AG18" i="1"/>
  <c r="AF18" i="1"/>
  <c r="AE18" i="1"/>
  <c r="AD18" i="1"/>
  <c r="AC18" i="1"/>
  <c r="AB18" i="1"/>
  <c r="AA18" i="1"/>
  <c r="Z18" i="1"/>
  <c r="BB17" i="1"/>
  <c r="BA17" i="1"/>
  <c r="AZ17" i="1"/>
  <c r="AY17" i="1"/>
  <c r="AX17" i="1"/>
  <c r="AW17" i="1"/>
  <c r="AV17" i="1"/>
  <c r="AU17" i="1"/>
  <c r="AT17" i="1"/>
  <c r="AR17" i="1"/>
  <c r="AQ17" i="1"/>
  <c r="AP17" i="1"/>
  <c r="AO17" i="1"/>
  <c r="AN17" i="1"/>
  <c r="AM17" i="1"/>
  <c r="AL17" i="1"/>
  <c r="AK17" i="1"/>
  <c r="AJ17" i="1"/>
  <c r="AH17" i="1"/>
  <c r="AG17" i="1"/>
  <c r="AF17" i="1"/>
  <c r="AE17" i="1"/>
  <c r="AD17" i="1"/>
  <c r="AC17" i="1"/>
  <c r="AB17" i="1"/>
  <c r="AB25" i="1" s="1"/>
  <c r="AB52" i="1" s="1"/>
  <c r="AB76" i="1" s="1"/>
  <c r="AA17" i="1"/>
  <c r="Z17" i="1"/>
  <c r="BB16" i="1"/>
  <c r="BA16" i="1"/>
  <c r="AZ16" i="1"/>
  <c r="AY16" i="1"/>
  <c r="AX16" i="1"/>
  <c r="AW16" i="1"/>
  <c r="AV16" i="1"/>
  <c r="AU16" i="1"/>
  <c r="AT16" i="1"/>
  <c r="AR16" i="1"/>
  <c r="AR25" i="1" s="1"/>
  <c r="AQ16" i="1"/>
  <c r="AP16" i="1"/>
  <c r="AO16" i="1"/>
  <c r="AN16" i="1"/>
  <c r="AM16" i="1"/>
  <c r="AL16" i="1"/>
  <c r="AK16" i="1"/>
  <c r="AJ16" i="1"/>
  <c r="AH16" i="1"/>
  <c r="AG16" i="1"/>
  <c r="AF16" i="1"/>
  <c r="AE16" i="1"/>
  <c r="AD16" i="1"/>
  <c r="AC16" i="1"/>
  <c r="AB16" i="1"/>
  <c r="AA16" i="1"/>
  <c r="Z16" i="1"/>
  <c r="BB15" i="1"/>
  <c r="BA15" i="1"/>
  <c r="AZ15" i="1"/>
  <c r="AY15" i="1"/>
  <c r="AX15" i="1"/>
  <c r="AW15" i="1"/>
  <c r="AV15" i="1"/>
  <c r="AU15" i="1"/>
  <c r="AT15" i="1"/>
  <c r="AR15" i="1"/>
  <c r="AQ15" i="1"/>
  <c r="AP15" i="1"/>
  <c r="AO15" i="1"/>
  <c r="AN15" i="1"/>
  <c r="AM15" i="1"/>
  <c r="AL15" i="1"/>
  <c r="AK15" i="1"/>
  <c r="AJ15" i="1"/>
  <c r="AH15" i="1"/>
  <c r="AG15" i="1"/>
  <c r="AG25" i="1" s="1"/>
  <c r="AF15" i="1"/>
  <c r="AE15" i="1"/>
  <c r="AD15" i="1"/>
  <c r="AC15" i="1"/>
  <c r="AB15" i="1"/>
  <c r="AA15" i="1"/>
  <c r="Z15" i="1"/>
  <c r="BB14" i="1"/>
  <c r="BA14" i="1"/>
  <c r="AZ14" i="1"/>
  <c r="AY14" i="1"/>
  <c r="AX14" i="1"/>
  <c r="AW14" i="1"/>
  <c r="AV14" i="1"/>
  <c r="AU14" i="1"/>
  <c r="AU25" i="1" s="1"/>
  <c r="AU52" i="1" s="1"/>
  <c r="AU76" i="1" s="1"/>
  <c r="AT14" i="1"/>
  <c r="AR14" i="1"/>
  <c r="AQ14" i="1"/>
  <c r="AP14" i="1"/>
  <c r="AO14" i="1"/>
  <c r="AN14" i="1"/>
  <c r="AM14" i="1"/>
  <c r="AL14" i="1"/>
  <c r="AK14" i="1"/>
  <c r="AK25" i="1"/>
  <c r="AJ14" i="1"/>
  <c r="AH14" i="1"/>
  <c r="AG14" i="1"/>
  <c r="AF14" i="1"/>
  <c r="AE14" i="1"/>
  <c r="AD14" i="1"/>
  <c r="AC14" i="1"/>
  <c r="AB14" i="1"/>
  <c r="AA14" i="1"/>
  <c r="Z14" i="1"/>
  <c r="BB22" i="1"/>
  <c r="BA22" i="1"/>
  <c r="AZ22" i="1"/>
  <c r="AY22" i="1"/>
  <c r="AX22" i="1"/>
  <c r="AW22" i="1"/>
  <c r="AV22" i="1"/>
  <c r="AU22" i="1"/>
  <c r="AT22" i="1"/>
  <c r="AR22" i="1"/>
  <c r="AQ22" i="1"/>
  <c r="AP22" i="1"/>
  <c r="AO22" i="1"/>
  <c r="AN22" i="1"/>
  <c r="AM22" i="1"/>
  <c r="AL22" i="1"/>
  <c r="AK22" i="1"/>
  <c r="AJ22" i="1"/>
  <c r="AH22" i="1"/>
  <c r="AG22" i="1"/>
  <c r="AF22" i="1"/>
  <c r="AE22" i="1"/>
  <c r="AD22" i="1"/>
  <c r="AC22" i="1"/>
  <c r="AB22" i="1"/>
  <c r="AA22" i="1"/>
  <c r="Z22" i="1"/>
  <c r="BB13" i="1"/>
  <c r="BA13" i="1"/>
  <c r="AZ13" i="1"/>
  <c r="AY13" i="1"/>
  <c r="AX13" i="1"/>
  <c r="AX25" i="1" s="1"/>
  <c r="AX52" i="1" s="1"/>
  <c r="AX76" i="1" s="1"/>
  <c r="AW13" i="1"/>
  <c r="AV13" i="1"/>
  <c r="AU13" i="1"/>
  <c r="AT13" i="1"/>
  <c r="AR13" i="1"/>
  <c r="AQ13" i="1"/>
  <c r="AQ25" i="1" s="1"/>
  <c r="AP13" i="1"/>
  <c r="AO13" i="1"/>
  <c r="AN13" i="1"/>
  <c r="AM13" i="1"/>
  <c r="AL13" i="1"/>
  <c r="AK13" i="1"/>
  <c r="AJ13" i="1"/>
  <c r="AH13" i="1"/>
  <c r="AG13" i="1"/>
  <c r="AF13" i="1"/>
  <c r="AE13" i="1"/>
  <c r="AE25" i="1" s="1"/>
  <c r="AE52" i="1" s="1"/>
  <c r="AE76" i="1" s="1"/>
  <c r="AD13" i="1"/>
  <c r="AD25" i="1" s="1"/>
  <c r="AC13" i="1"/>
  <c r="AB13" i="1"/>
  <c r="AA13" i="1"/>
  <c r="Z13" i="1"/>
  <c r="I9" i="1"/>
  <c r="J9" i="1" s="1"/>
  <c r="K9" i="1" s="1"/>
  <c r="L9" i="1" s="1"/>
  <c r="M9" i="1" s="1"/>
  <c r="N9" i="1"/>
  <c r="O9" i="1" s="1"/>
  <c r="P9" i="1" s="1"/>
  <c r="Q9" i="1" s="1"/>
  <c r="R9" i="1" s="1"/>
  <c r="S9" i="1" s="1"/>
  <c r="T9" i="1" s="1"/>
  <c r="U9" i="1" s="1"/>
  <c r="V9" i="1" s="1"/>
  <c r="W9" i="1" s="1"/>
  <c r="X9" i="1" s="1"/>
  <c r="B9" i="1"/>
  <c r="C9" i="1"/>
  <c r="D9" i="1" s="1"/>
  <c r="P6" i="1"/>
  <c r="Q6" i="1" s="1"/>
  <c r="R6" i="1" s="1"/>
  <c r="S6" i="1" s="1"/>
  <c r="T6" i="1" s="1"/>
  <c r="U6" i="1" s="1"/>
  <c r="V6" i="1" s="1"/>
  <c r="C24" i="6"/>
  <c r="D24" i="6"/>
  <c r="E24" i="6" s="1"/>
  <c r="F24" i="6" s="1"/>
  <c r="G24" i="6" s="1"/>
  <c r="H24" i="6" s="1"/>
  <c r="I24" i="6" s="1"/>
  <c r="J24" i="6" s="1"/>
  <c r="K24" i="6" s="1"/>
  <c r="L24" i="6" s="1"/>
  <c r="M24" i="6" s="1"/>
  <c r="N24" i="6" s="1"/>
  <c r="O24" i="6" s="1"/>
  <c r="P24" i="6" s="1"/>
  <c r="Q24" i="6" s="1"/>
  <c r="R24" i="6" s="1"/>
  <c r="S24" i="6" s="1"/>
  <c r="T24" i="6" s="1"/>
  <c r="U24" i="6" s="1"/>
  <c r="V24" i="6" s="1"/>
  <c r="W24" i="6" s="1"/>
  <c r="X24" i="6" s="1"/>
  <c r="Y24" i="6" s="1"/>
  <c r="Z24" i="6" s="1"/>
  <c r="AA24" i="6" s="1"/>
  <c r="AB24" i="6" s="1"/>
  <c r="AC24" i="6" s="1"/>
  <c r="AD24" i="6" s="1"/>
  <c r="AE24" i="6" s="1"/>
  <c r="AF24" i="6" s="1"/>
  <c r="AG24" i="6" s="1"/>
  <c r="AH24" i="6" s="1"/>
  <c r="AI24" i="6" s="1"/>
  <c r="AJ24" i="6" s="1"/>
  <c r="AK24" i="6" s="1"/>
  <c r="AL24" i="6" s="1"/>
  <c r="AM24" i="6" s="1"/>
  <c r="AN24" i="6" s="1"/>
  <c r="AO24" i="6" s="1"/>
  <c r="AP24" i="6" s="1"/>
  <c r="AQ24" i="6" s="1"/>
  <c r="AR24" i="6" s="1"/>
  <c r="AS24" i="6" s="1"/>
  <c r="AT24" i="6" s="1"/>
  <c r="AU24" i="6" s="1"/>
  <c r="AV24" i="6" s="1"/>
  <c r="AW24" i="6" s="1"/>
  <c r="AX24" i="6" s="1"/>
  <c r="AY24" i="6" s="1"/>
  <c r="AZ24" i="6" s="1"/>
  <c r="BA24" i="6" s="1"/>
  <c r="AK15" i="4"/>
  <c r="AK16" i="4" s="1"/>
  <c r="AL15" i="4"/>
  <c r="AL16" i="4" s="1"/>
  <c r="AM15" i="4" s="1"/>
  <c r="AM16" i="4" s="1"/>
  <c r="AN15" i="4" s="1"/>
  <c r="AB15" i="4"/>
  <c r="AB16" i="4" s="1"/>
  <c r="AC15" i="4" s="1"/>
  <c r="AC16" i="4" s="1"/>
  <c r="AD15" i="4" s="1"/>
  <c r="AD16" i="4"/>
  <c r="AE15" i="4" s="1"/>
  <c r="X15" i="4"/>
  <c r="X16" i="4" s="1"/>
  <c r="Y15" i="4" s="1"/>
  <c r="Y16" i="4" s="1"/>
  <c r="Z15" i="4" s="1"/>
  <c r="Z16" i="4"/>
  <c r="T15" i="4"/>
  <c r="T16" i="4" s="1"/>
  <c r="U15" i="4" s="1"/>
  <c r="U16" i="4" s="1"/>
  <c r="V15" i="4"/>
  <c r="V16" i="4" s="1"/>
  <c r="G15" i="4"/>
  <c r="G16" i="4" s="1"/>
  <c r="C15" i="4"/>
  <c r="C16" i="4" s="1"/>
  <c r="B16" i="4"/>
  <c r="AX16" i="4"/>
  <c r="AY15" i="4" s="1"/>
  <c r="AY16" i="4" s="1"/>
  <c r="AZ15" i="4" s="1"/>
  <c r="AZ16" i="4" s="1"/>
  <c r="AS16" i="4"/>
  <c r="AT15" i="4" s="1"/>
  <c r="AT16" i="4"/>
  <c r="AU15" i="4" s="1"/>
  <c r="AU16" i="4" s="1"/>
  <c r="AV15" i="4" s="1"/>
  <c r="AV16" i="4" s="1"/>
  <c r="AW15" i="4" s="1"/>
  <c r="AO15" i="4"/>
  <c r="AO16" i="4" s="1"/>
  <c r="AP15" i="4" s="1"/>
  <c r="AP16" i="4" s="1"/>
  <c r="AQ15" i="4" s="1"/>
  <c r="AQ16" i="4" s="1"/>
  <c r="AR15" i="4" s="1"/>
  <c r="AF16" i="4"/>
  <c r="AG15" i="4"/>
  <c r="AG16" i="4" s="1"/>
  <c r="AH15" i="4" s="1"/>
  <c r="AH16" i="4" s="1"/>
  <c r="AI15" i="4" s="1"/>
  <c r="AI16" i="4" s="1"/>
  <c r="P15" i="4"/>
  <c r="O16" i="4"/>
  <c r="K15" i="4"/>
  <c r="F16" i="4"/>
  <c r="BI18" i="4"/>
  <c r="BI23" i="4" s="1"/>
  <c r="BI19" i="4"/>
  <c r="BI20" i="4"/>
  <c r="BI21" i="4"/>
  <c r="BB23" i="4"/>
  <c r="BC23" i="4"/>
  <c r="BD23" i="4"/>
  <c r="BE23" i="4"/>
  <c r="BF23" i="4"/>
  <c r="BG23" i="4"/>
  <c r="BH23" i="4"/>
  <c r="AS22" i="3"/>
  <c r="AT22" i="3"/>
  <c r="AU22" i="3" s="1"/>
  <c r="AX22" i="3"/>
  <c r="AY22" i="3" s="1"/>
  <c r="AZ22" i="3" s="1"/>
  <c r="BA22" i="3"/>
  <c r="AQ17" i="3"/>
  <c r="AR17" i="3" s="1"/>
  <c r="AS17" i="3" s="1"/>
  <c r="AT17" i="3" s="1"/>
  <c r="AU17" i="3"/>
  <c r="AV17" i="3" s="1"/>
  <c r="AW17" i="3" s="1"/>
  <c r="AX17" i="3" s="1"/>
  <c r="AY17" i="3" s="1"/>
  <c r="AZ17" i="3" s="1"/>
  <c r="BA17" i="3" s="1"/>
  <c r="Z17" i="3"/>
  <c r="AA17" i="3" s="1"/>
  <c r="AB17" i="3" s="1"/>
  <c r="AC17" i="3" s="1"/>
  <c r="AD17" i="3" s="1"/>
  <c r="AE17" i="3" s="1"/>
  <c r="AF17" i="3" s="1"/>
  <c r="AG17" i="3" s="1"/>
  <c r="AH17" i="3" s="1"/>
  <c r="AI17" i="3" s="1"/>
  <c r="AJ17" i="3" s="1"/>
  <c r="AK17" i="3" s="1"/>
  <c r="AL17" i="3" s="1"/>
  <c r="AM17" i="3" s="1"/>
  <c r="AN17" i="3" s="1"/>
  <c r="U17" i="3"/>
  <c r="V17" i="3" s="1"/>
  <c r="W17" i="3" s="1"/>
  <c r="X17" i="3" s="1"/>
  <c r="C17" i="3"/>
  <c r="D17" i="3" s="1"/>
  <c r="E17" i="3" s="1"/>
  <c r="F17" i="3" s="1"/>
  <c r="G17" i="3" s="1"/>
  <c r="H17" i="3" s="1"/>
  <c r="I17" i="3" s="1"/>
  <c r="J17" i="3" s="1"/>
  <c r="K17" i="3" s="1"/>
  <c r="L17" i="3" s="1"/>
  <c r="M17" i="3" s="1"/>
  <c r="N17" i="3" s="1"/>
  <c r="O17" i="3" s="1"/>
  <c r="P17" i="3" s="1"/>
  <c r="Q17" i="3" s="1"/>
  <c r="R17" i="3" s="1"/>
  <c r="S17" i="3" s="1"/>
  <c r="BA16" i="3"/>
  <c r="AZ16" i="3"/>
  <c r="AX16" i="3"/>
  <c r="AY15" i="3"/>
  <c r="AY16" i="3" s="1"/>
  <c r="AT15" i="3"/>
  <c r="AT16" i="3" s="1"/>
  <c r="AU15" i="3"/>
  <c r="AU16" i="3" s="1"/>
  <c r="AV15" i="3" s="1"/>
  <c r="AV16" i="3" s="1"/>
  <c r="AW15" i="3" s="1"/>
  <c r="AP15" i="3"/>
  <c r="AP16" i="3" s="1"/>
  <c r="AQ15" i="3" s="1"/>
  <c r="AQ16" i="3" s="1"/>
  <c r="AR15" i="3" s="1"/>
  <c r="AK16" i="3"/>
  <c r="AL15" i="3" s="1"/>
  <c r="AL16" i="3"/>
  <c r="AM15" i="3" s="1"/>
  <c r="AM16" i="3" s="1"/>
  <c r="AN15" i="3" s="1"/>
  <c r="AG16" i="3"/>
  <c r="AH15" i="3"/>
  <c r="AH16" i="3" s="1"/>
  <c r="AI15" i="3" s="1"/>
  <c r="AI16" i="3" s="1"/>
  <c r="AB16" i="3"/>
  <c r="AC15" i="3"/>
  <c r="AC16" i="3" s="1"/>
  <c r="AD15" i="3" s="1"/>
  <c r="AD16" i="3" s="1"/>
  <c r="AE15" i="3" s="1"/>
  <c r="X16" i="3"/>
  <c r="Y15" i="3"/>
  <c r="Y16" i="3"/>
  <c r="Z15" i="3" s="1"/>
  <c r="Z16" i="3" s="1"/>
  <c r="T16" i="3"/>
  <c r="U15" i="3" s="1"/>
  <c r="U16" i="3"/>
  <c r="V15" i="3" s="1"/>
  <c r="V16" i="3" s="1"/>
  <c r="P15" i="3"/>
  <c r="Q15" i="3"/>
  <c r="O16" i="3"/>
  <c r="M15" i="3"/>
  <c r="L16" i="3"/>
  <c r="K16" i="3"/>
  <c r="H15" i="3"/>
  <c r="H16" i="3"/>
  <c r="G16" i="3"/>
  <c r="C15" i="3"/>
  <c r="C16" i="3" s="1"/>
  <c r="D15" i="3"/>
  <c r="D16" i="3" s="1"/>
  <c r="E15" i="3" s="1"/>
  <c r="E16" i="3" s="1"/>
  <c r="C22" i="3"/>
  <c r="D22" i="3"/>
  <c r="E22" i="3" s="1"/>
  <c r="F22" i="3" s="1"/>
  <c r="G22" i="3" s="1"/>
  <c r="H22" i="3" s="1"/>
  <c r="I22" i="3" s="1"/>
  <c r="J22" i="3" s="1"/>
  <c r="K22" i="3" s="1"/>
  <c r="L22" i="3" s="1"/>
  <c r="M22" i="3" s="1"/>
  <c r="N22" i="3" s="1"/>
  <c r="O22" i="3" s="1"/>
  <c r="Q22" i="3"/>
  <c r="R22" i="3" s="1"/>
  <c r="T22" i="3"/>
  <c r="V22" i="3"/>
  <c r="W22" i="3" s="1"/>
  <c r="X22" i="3"/>
  <c r="Y22" i="3" s="1"/>
  <c r="Z22" i="3" s="1"/>
  <c r="AA22" i="3" s="1"/>
  <c r="AB22" i="3" s="1"/>
  <c r="AF22" i="3"/>
  <c r="AG22" i="3"/>
  <c r="AH22" i="3"/>
  <c r="AI22" i="3" s="1"/>
  <c r="AJ22" i="3" s="1"/>
  <c r="AK22" i="3" s="1"/>
  <c r="AL22" i="3" s="1"/>
  <c r="AM22" i="3" s="1"/>
  <c r="AN22" i="3" s="1"/>
  <c r="AO22" i="3" s="1"/>
  <c r="BI18" i="3"/>
  <c r="BI19" i="3"/>
  <c r="BI20" i="3"/>
  <c r="BI21" i="3"/>
  <c r="BB23" i="3"/>
  <c r="BC23" i="3"/>
  <c r="BD23" i="3"/>
  <c r="BE23" i="3"/>
  <c r="BF23" i="3"/>
  <c r="BG23" i="3"/>
  <c r="BH23" i="3"/>
  <c r="BP7" i="5"/>
  <c r="AP7" i="5"/>
  <c r="AP60" i="5"/>
  <c r="AC7" i="5"/>
  <c r="CM8" i="5"/>
  <c r="CM21" i="5"/>
  <c r="CM32" i="5"/>
  <c r="CM56" i="5"/>
  <c r="CM65" i="5"/>
  <c r="CM74" i="5"/>
  <c r="CL8" i="5"/>
  <c r="CL21" i="5"/>
  <c r="CL32" i="5"/>
  <c r="CL56" i="5"/>
  <c r="CL65" i="5"/>
  <c r="CL74" i="5"/>
  <c r="CK8" i="5"/>
  <c r="CK21" i="5"/>
  <c r="CK32" i="5"/>
  <c r="CK56" i="5"/>
  <c r="CK65" i="5"/>
  <c r="CK74" i="5"/>
  <c r="CJ8" i="5"/>
  <c r="CJ90" i="5" s="1"/>
  <c r="W93" i="5" s="1"/>
  <c r="CJ21" i="5"/>
  <c r="CJ32" i="5"/>
  <c r="CJ56" i="5"/>
  <c r="CJ65" i="5"/>
  <c r="CJ74" i="5"/>
  <c r="CI8" i="5"/>
  <c r="CI90" i="5" s="1"/>
  <c r="V93" i="5" s="1"/>
  <c r="CI21" i="5"/>
  <c r="CI32" i="5"/>
  <c r="CI56" i="5"/>
  <c r="CI65" i="5"/>
  <c r="CI74" i="5"/>
  <c r="CH8" i="5"/>
  <c r="CH21" i="5"/>
  <c r="CH32" i="5"/>
  <c r="CH56" i="5"/>
  <c r="CH65" i="5"/>
  <c r="CH74" i="5"/>
  <c r="CG8" i="5"/>
  <c r="CG90" i="5" s="1"/>
  <c r="T93" i="5" s="1"/>
  <c r="CG21" i="5"/>
  <c r="CG32" i="5"/>
  <c r="CG56" i="5"/>
  <c r="CG65" i="5"/>
  <c r="CG74" i="5"/>
  <c r="CF8" i="5"/>
  <c r="CF21" i="5"/>
  <c r="CF32" i="5"/>
  <c r="CF56" i="5"/>
  <c r="CF65" i="5"/>
  <c r="CF74" i="5"/>
  <c r="CE8" i="5"/>
  <c r="CE21" i="5"/>
  <c r="CE90" i="5" s="1"/>
  <c r="CE32" i="5"/>
  <c r="R93" i="5"/>
  <c r="CE56" i="5"/>
  <c r="CE65" i="5"/>
  <c r="CE74" i="5"/>
  <c r="CD8" i="5"/>
  <c r="CD21" i="5"/>
  <c r="CD32" i="5"/>
  <c r="CD56" i="5"/>
  <c r="CD65" i="5"/>
  <c r="CD74" i="5"/>
  <c r="CC8" i="5"/>
  <c r="CC21" i="5"/>
  <c r="CC32" i="5"/>
  <c r="CC56" i="5"/>
  <c r="CC65" i="5"/>
  <c r="CC74" i="5"/>
  <c r="BC7" i="5"/>
  <c r="BC51" i="5" s="1"/>
  <c r="BC77" i="5"/>
  <c r="CB8" i="5"/>
  <c r="CB21" i="5"/>
  <c r="CB32" i="5"/>
  <c r="CB56" i="5"/>
  <c r="CB65" i="5"/>
  <c r="CB74" i="5"/>
  <c r="BO9" i="5"/>
  <c r="BO10" i="5"/>
  <c r="BO11" i="5"/>
  <c r="BO12" i="5"/>
  <c r="BO13" i="5"/>
  <c r="BO14" i="5"/>
  <c r="BO15" i="5"/>
  <c r="BO16" i="5"/>
  <c r="BO17" i="5"/>
  <c r="BO18" i="5"/>
  <c r="BO19" i="5"/>
  <c r="BO20" i="5"/>
  <c r="BO22" i="5"/>
  <c r="BO23" i="5"/>
  <c r="BO24" i="5"/>
  <c r="BO25" i="5"/>
  <c r="BO26" i="5"/>
  <c r="BO27" i="5"/>
  <c r="BO28" i="5"/>
  <c r="BO29" i="5"/>
  <c r="BO30" i="5"/>
  <c r="BO31" i="5"/>
  <c r="BO33" i="5"/>
  <c r="BO34" i="5"/>
  <c r="BO35" i="5"/>
  <c r="BO36" i="5"/>
  <c r="BO37" i="5"/>
  <c r="BO38" i="5"/>
  <c r="BO39" i="5"/>
  <c r="BO40" i="5"/>
  <c r="BO41" i="5"/>
  <c r="BO42" i="5"/>
  <c r="BO43" i="5"/>
  <c r="BO44" i="5"/>
  <c r="BO45" i="5"/>
  <c r="BO46" i="5"/>
  <c r="BO47" i="5"/>
  <c r="BO48" i="5"/>
  <c r="BO49" i="5"/>
  <c r="BO50" i="5"/>
  <c r="BO51" i="5"/>
  <c r="BO52" i="5"/>
  <c r="BO53" i="5"/>
  <c r="BO54" i="5"/>
  <c r="BO55" i="5"/>
  <c r="BO57" i="5"/>
  <c r="BO58" i="5"/>
  <c r="BO56" i="5"/>
  <c r="BO59" i="5"/>
  <c r="BO60" i="5"/>
  <c r="BO61" i="5"/>
  <c r="BO62" i="5"/>
  <c r="BO63" i="5"/>
  <c r="BO64" i="5"/>
  <c r="BO66" i="5"/>
  <c r="BO65" i="5" s="1"/>
  <c r="BO67" i="5"/>
  <c r="BO68" i="5"/>
  <c r="BO69" i="5"/>
  <c r="BO70" i="5"/>
  <c r="BO71" i="5"/>
  <c r="BO72" i="5"/>
  <c r="BO73" i="5"/>
  <c r="BO75" i="5"/>
  <c r="BO76" i="5"/>
  <c r="BO77" i="5"/>
  <c r="BO78" i="5"/>
  <c r="BO79" i="5"/>
  <c r="BO74" i="5" s="1"/>
  <c r="BO80" i="5"/>
  <c r="BO81" i="5"/>
  <c r="BO82" i="5"/>
  <c r="BO83" i="5"/>
  <c r="BB9" i="5"/>
  <c r="BB10" i="5"/>
  <c r="BB11" i="5"/>
  <c r="BB12" i="5"/>
  <c r="BB13" i="5"/>
  <c r="BB14" i="5"/>
  <c r="BB15" i="5"/>
  <c r="BB16" i="5"/>
  <c r="BB17" i="5"/>
  <c r="BB18" i="5"/>
  <c r="BB19" i="5"/>
  <c r="BB20" i="5"/>
  <c r="BB22" i="5"/>
  <c r="BB23" i="5"/>
  <c r="BB24" i="5"/>
  <c r="BB25" i="5"/>
  <c r="BB26" i="5"/>
  <c r="BB27" i="5"/>
  <c r="BB28" i="5"/>
  <c r="BB29" i="5"/>
  <c r="BB30" i="5"/>
  <c r="BB21" i="5" s="1"/>
  <c r="BB31" i="5"/>
  <c r="BB33" i="5"/>
  <c r="BB34" i="5"/>
  <c r="BB35" i="5"/>
  <c r="BB32" i="5" s="1"/>
  <c r="BB36" i="5"/>
  <c r="BB37" i="5"/>
  <c r="BB38" i="5"/>
  <c r="BB39" i="5"/>
  <c r="BB40" i="5"/>
  <c r="BB41" i="5"/>
  <c r="BB42" i="5"/>
  <c r="BB43" i="5"/>
  <c r="BB44" i="5"/>
  <c r="BB45" i="5"/>
  <c r="BB46" i="5"/>
  <c r="BB47" i="5"/>
  <c r="BB48" i="5"/>
  <c r="BB49" i="5"/>
  <c r="BB50" i="5"/>
  <c r="BB51" i="5"/>
  <c r="BB52" i="5"/>
  <c r="BB53" i="5"/>
  <c r="BB54" i="5"/>
  <c r="BB55" i="5"/>
  <c r="BB57" i="5"/>
  <c r="BB58" i="5"/>
  <c r="BB59" i="5"/>
  <c r="BB60" i="5"/>
  <c r="BB61" i="5"/>
  <c r="BB62" i="5"/>
  <c r="BB63" i="5"/>
  <c r="BB64" i="5"/>
  <c r="BB66" i="5"/>
  <c r="BB67" i="5"/>
  <c r="BB68" i="5"/>
  <c r="BB69" i="5"/>
  <c r="BB70" i="5"/>
  <c r="BB71" i="5"/>
  <c r="BB72" i="5"/>
  <c r="BB73" i="5"/>
  <c r="BB75" i="5"/>
  <c r="BB76" i="5"/>
  <c r="BB77" i="5"/>
  <c r="BB78" i="5"/>
  <c r="BB79" i="5"/>
  <c r="BB80" i="5"/>
  <c r="BB81" i="5"/>
  <c r="BB82" i="5"/>
  <c r="BB83" i="5"/>
  <c r="AO53" i="5"/>
  <c r="AO45" i="5"/>
  <c r="AO42" i="5"/>
  <c r="AO52" i="5"/>
  <c r="AO38" i="5"/>
  <c r="AO40" i="5"/>
  <c r="AO33" i="5"/>
  <c r="AO34" i="5"/>
  <c r="AO35" i="5"/>
  <c r="AO36" i="5"/>
  <c r="AO37" i="5"/>
  <c r="AO39" i="5"/>
  <c r="AO41" i="5"/>
  <c r="AO43" i="5"/>
  <c r="AO44" i="5"/>
  <c r="AO46" i="5"/>
  <c r="AO47" i="5"/>
  <c r="AO48" i="5"/>
  <c r="AO49" i="5"/>
  <c r="AO50" i="5"/>
  <c r="AO51" i="5"/>
  <c r="AO54" i="5"/>
  <c r="AO55" i="5"/>
  <c r="AO66" i="5"/>
  <c r="AO67" i="5"/>
  <c r="AO68" i="5"/>
  <c r="AO69" i="5"/>
  <c r="AO65" i="5" s="1"/>
  <c r="AO70" i="5"/>
  <c r="AO71" i="5"/>
  <c r="AO72" i="5"/>
  <c r="AO73" i="5"/>
  <c r="AO57" i="5"/>
  <c r="AO58" i="5"/>
  <c r="AO59" i="5"/>
  <c r="AO60" i="5"/>
  <c r="AO61" i="5"/>
  <c r="AO62" i="5"/>
  <c r="AO63" i="5"/>
  <c r="AO64" i="5"/>
  <c r="AO28" i="5"/>
  <c r="AO22" i="5"/>
  <c r="AO23" i="5"/>
  <c r="AO24" i="5"/>
  <c r="AO25" i="5"/>
  <c r="AO26" i="5"/>
  <c r="AO27" i="5"/>
  <c r="AO29" i="5"/>
  <c r="AO30" i="5"/>
  <c r="AO31" i="5"/>
  <c r="AO9" i="5"/>
  <c r="AO10" i="5"/>
  <c r="AO11" i="5"/>
  <c r="AO12" i="5"/>
  <c r="AO13" i="5"/>
  <c r="AO14" i="5"/>
  <c r="AO15" i="5"/>
  <c r="AO16" i="5"/>
  <c r="AO17" i="5"/>
  <c r="AO18" i="5"/>
  <c r="AO19" i="5"/>
  <c r="AO20" i="5"/>
  <c r="AO75" i="5"/>
  <c r="AO76" i="5"/>
  <c r="AO77" i="5"/>
  <c r="AO78" i="5"/>
  <c r="AO79" i="5"/>
  <c r="AO80" i="5"/>
  <c r="AO81" i="5"/>
  <c r="AO82" i="5"/>
  <c r="AO83" i="5"/>
  <c r="J51" i="5"/>
  <c r="Z21" i="5"/>
  <c r="Z32" i="5"/>
  <c r="Z56" i="5"/>
  <c r="Z65" i="5"/>
  <c r="Z8" i="5"/>
  <c r="Y32" i="5"/>
  <c r="Y65" i="5"/>
  <c r="Y21" i="5"/>
  <c r="Y56" i="5"/>
  <c r="Y8" i="5"/>
  <c r="X21" i="5"/>
  <c r="X32" i="5"/>
  <c r="X65" i="5"/>
  <c r="X8" i="5"/>
  <c r="X56" i="5"/>
  <c r="W32" i="5"/>
  <c r="W56" i="5"/>
  <c r="W65" i="5"/>
  <c r="W8" i="5"/>
  <c r="W90" i="5"/>
  <c r="W21" i="5"/>
  <c r="V21" i="5"/>
  <c r="V32" i="5"/>
  <c r="V56" i="5"/>
  <c r="V65" i="5"/>
  <c r="V8" i="5"/>
  <c r="U21" i="5"/>
  <c r="U32" i="5"/>
  <c r="U56" i="5"/>
  <c r="U65" i="5"/>
  <c r="U8" i="5"/>
  <c r="T21" i="5"/>
  <c r="T32" i="5"/>
  <c r="T56" i="5"/>
  <c r="T65" i="5"/>
  <c r="T8" i="5"/>
  <c r="S21" i="5"/>
  <c r="S32" i="5"/>
  <c r="S56" i="5"/>
  <c r="S65" i="5"/>
  <c r="S8" i="5"/>
  <c r="R21" i="5"/>
  <c r="R32" i="5"/>
  <c r="R8" i="5"/>
  <c r="R56" i="5"/>
  <c r="R65" i="5"/>
  <c r="Q21" i="5"/>
  <c r="Q56" i="5"/>
  <c r="Q32" i="5"/>
  <c r="Q8" i="5"/>
  <c r="Q90" i="5" s="1"/>
  <c r="Q65" i="5"/>
  <c r="P21" i="5"/>
  <c r="P32" i="5"/>
  <c r="P8" i="5"/>
  <c r="P56" i="5"/>
  <c r="P65" i="5"/>
  <c r="Z74" i="5"/>
  <c r="Y74" i="5"/>
  <c r="X74" i="5"/>
  <c r="W74" i="5"/>
  <c r="V74" i="5"/>
  <c r="U74" i="5"/>
  <c r="T74" i="5"/>
  <c r="S74" i="5"/>
  <c r="R74" i="5"/>
  <c r="Q74" i="5"/>
  <c r="P74" i="5"/>
  <c r="O74" i="5"/>
  <c r="N74" i="5"/>
  <c r="M74" i="5"/>
  <c r="L74" i="5"/>
  <c r="K74" i="5"/>
  <c r="J83" i="5"/>
  <c r="J75" i="5"/>
  <c r="J77" i="5"/>
  <c r="I77" i="5" s="1"/>
  <c r="J78" i="5"/>
  <c r="J79" i="5"/>
  <c r="J81" i="5"/>
  <c r="I81" i="5" s="1"/>
  <c r="J76" i="5"/>
  <c r="J80" i="5"/>
  <c r="J82" i="5"/>
  <c r="O65" i="5"/>
  <c r="N65" i="5"/>
  <c r="M65" i="5"/>
  <c r="L65" i="5"/>
  <c r="K65" i="5"/>
  <c r="J73" i="5"/>
  <c r="I73" i="5"/>
  <c r="H73" i="5" s="1"/>
  <c r="J66" i="5"/>
  <c r="J67" i="5"/>
  <c r="I67" i="5"/>
  <c r="H67" i="5" s="1"/>
  <c r="J69" i="5"/>
  <c r="I69" i="5" s="1"/>
  <c r="J70" i="5"/>
  <c r="I70" i="5" s="1"/>
  <c r="H70" i="5"/>
  <c r="J71" i="5"/>
  <c r="I71" i="5"/>
  <c r="H71" i="5" s="1"/>
  <c r="J72" i="5"/>
  <c r="J68" i="5"/>
  <c r="O56" i="5"/>
  <c r="N56" i="5"/>
  <c r="M56" i="5"/>
  <c r="M90" i="5"/>
  <c r="L56" i="5"/>
  <c r="K56" i="5"/>
  <c r="J57" i="5"/>
  <c r="J58" i="5"/>
  <c r="I58" i="5" s="1"/>
  <c r="J59" i="5"/>
  <c r="I59" i="5" s="1"/>
  <c r="J60" i="5"/>
  <c r="I60" i="5" s="1"/>
  <c r="J61" i="5"/>
  <c r="I61" i="5" s="1"/>
  <c r="H61" i="5" s="1"/>
  <c r="J62" i="5"/>
  <c r="I62" i="5" s="1"/>
  <c r="J63" i="5"/>
  <c r="I63" i="5" s="1"/>
  <c r="H63" i="5"/>
  <c r="J64" i="5"/>
  <c r="O32" i="5"/>
  <c r="N32" i="5"/>
  <c r="M32" i="5"/>
  <c r="L32" i="5"/>
  <c r="K32" i="5"/>
  <c r="J33" i="5"/>
  <c r="I33" i="5" s="1"/>
  <c r="H33" i="5"/>
  <c r="J35" i="5"/>
  <c r="J36" i="5"/>
  <c r="J37" i="5"/>
  <c r="J38" i="5"/>
  <c r="I38" i="5"/>
  <c r="J39" i="5"/>
  <c r="J40" i="5"/>
  <c r="I40" i="5"/>
  <c r="J42" i="5"/>
  <c r="I42" i="5" s="1"/>
  <c r="J43" i="5"/>
  <c r="I43" i="5"/>
  <c r="J44" i="5"/>
  <c r="I44" i="5"/>
  <c r="J45" i="5"/>
  <c r="J46" i="5"/>
  <c r="I46" i="5"/>
  <c r="H46" i="5" s="1"/>
  <c r="J47" i="5"/>
  <c r="J48" i="5"/>
  <c r="J49" i="5"/>
  <c r="J50" i="5"/>
  <c r="J52" i="5"/>
  <c r="J53" i="5"/>
  <c r="I53" i="5"/>
  <c r="J54" i="5"/>
  <c r="J55" i="5"/>
  <c r="J34" i="5"/>
  <c r="I34" i="5"/>
  <c r="H34" i="5"/>
  <c r="J41" i="5"/>
  <c r="H41" i="5"/>
  <c r="O21" i="5"/>
  <c r="N21" i="5"/>
  <c r="M21" i="5"/>
  <c r="L21" i="5"/>
  <c r="K21" i="5"/>
  <c r="J22" i="5"/>
  <c r="J23" i="5"/>
  <c r="I23" i="5"/>
  <c r="J24" i="5"/>
  <c r="J25" i="5"/>
  <c r="I25" i="5"/>
  <c r="J27" i="5"/>
  <c r="J28" i="5"/>
  <c r="I28" i="5"/>
  <c r="J29" i="5"/>
  <c r="J30" i="5"/>
  <c r="I30" i="5" s="1"/>
  <c r="J31" i="5"/>
  <c r="J26" i="5"/>
  <c r="I26" i="5" s="1"/>
  <c r="O8" i="5"/>
  <c r="N8" i="5"/>
  <c r="M8" i="5"/>
  <c r="L8" i="5"/>
  <c r="L90" i="5" s="1"/>
  <c r="K8" i="5"/>
  <c r="J10" i="5"/>
  <c r="I10" i="5" s="1"/>
  <c r="H10" i="5"/>
  <c r="J9" i="5"/>
  <c r="J11" i="5"/>
  <c r="J12" i="5"/>
  <c r="J13" i="5"/>
  <c r="J14" i="5"/>
  <c r="J15" i="5"/>
  <c r="I15" i="5" s="1"/>
  <c r="H15" i="5"/>
  <c r="J16" i="5"/>
  <c r="J17" i="5"/>
  <c r="I17" i="5" s="1"/>
  <c r="H17" i="5"/>
  <c r="J18" i="5"/>
  <c r="I18" i="5"/>
  <c r="J19" i="5"/>
  <c r="I19" i="5" s="1"/>
  <c r="J20" i="5"/>
  <c r="I20" i="5" s="1"/>
  <c r="J7" i="5"/>
  <c r="K7" i="5"/>
  <c r="L7" i="5" s="1"/>
  <c r="M7" i="5"/>
  <c r="N7" i="5" s="1"/>
  <c r="O7" i="5"/>
  <c r="P7" i="5" s="1"/>
  <c r="Q7" i="5" s="1"/>
  <c r="R7" i="5" s="1"/>
  <c r="S7" i="5" s="1"/>
  <c r="T7" i="5" s="1"/>
  <c r="U7" i="5"/>
  <c r="V7" i="5" s="1"/>
  <c r="W7" i="5" s="1"/>
  <c r="X7" i="5" s="1"/>
  <c r="Y7" i="5" s="1"/>
  <c r="Z7" i="5" s="1"/>
  <c r="AB83" i="5"/>
  <c r="AB82" i="5"/>
  <c r="AB81" i="5"/>
  <c r="AB80" i="5"/>
  <c r="AB79" i="5"/>
  <c r="AB78" i="5"/>
  <c r="AB77" i="5"/>
  <c r="AB76" i="5"/>
  <c r="AB73" i="5"/>
  <c r="AB72" i="5"/>
  <c r="AB65" i="5" s="1"/>
  <c r="AB71" i="5"/>
  <c r="AB70" i="5"/>
  <c r="AB69" i="5"/>
  <c r="AB68" i="5"/>
  <c r="AB67" i="5"/>
  <c r="AB66" i="5"/>
  <c r="AB64" i="5"/>
  <c r="AB63" i="5"/>
  <c r="AB62" i="5"/>
  <c r="AB61" i="5"/>
  <c r="AB60" i="5"/>
  <c r="AB59" i="5"/>
  <c r="AB58" i="5"/>
  <c r="AB55" i="5"/>
  <c r="AB54" i="5"/>
  <c r="AB53" i="5"/>
  <c r="AB52" i="5"/>
  <c r="AB51" i="5"/>
  <c r="AB50" i="5"/>
  <c r="AB49" i="5"/>
  <c r="AB48" i="5"/>
  <c r="AB47" i="5"/>
  <c r="AB46" i="5"/>
  <c r="AB45" i="5"/>
  <c r="AB44" i="5"/>
  <c r="AB43" i="5"/>
  <c r="AB42" i="5"/>
  <c r="AB41" i="5"/>
  <c r="AB40" i="5"/>
  <c r="AB39" i="5"/>
  <c r="AB38" i="5"/>
  <c r="AB37" i="5"/>
  <c r="AB36" i="5"/>
  <c r="AB35" i="5"/>
  <c r="AB34" i="5"/>
  <c r="AB31" i="5"/>
  <c r="AB30" i="5"/>
  <c r="AB29" i="5"/>
  <c r="AB28" i="5"/>
  <c r="AB21" i="5" s="1"/>
  <c r="AB27" i="5"/>
  <c r="AB26" i="5"/>
  <c r="AB25" i="5"/>
  <c r="AB24" i="5"/>
  <c r="AB23" i="5"/>
  <c r="AB20" i="5"/>
  <c r="AB19" i="5"/>
  <c r="AB18" i="5"/>
  <c r="AB17" i="5"/>
  <c r="AB16" i="5"/>
  <c r="AB15" i="5"/>
  <c r="AB14" i="5"/>
  <c r="AB13" i="5"/>
  <c r="AB12" i="5"/>
  <c r="AB11" i="5"/>
  <c r="AB10" i="5"/>
  <c r="P4" i="5"/>
  <c r="Q4" i="5"/>
  <c r="R4" i="5" s="1"/>
  <c r="S4" i="5"/>
  <c r="T4" i="5" s="1"/>
  <c r="U4" i="5" s="1"/>
  <c r="V4" i="5" s="1"/>
  <c r="W4" i="5" s="1"/>
  <c r="X4" i="5" s="1"/>
  <c r="Y4" i="5" s="1"/>
  <c r="Z4" i="5" s="1"/>
  <c r="CC7" i="5"/>
  <c r="CD7" i="5" s="1"/>
  <c r="CE7" i="5"/>
  <c r="CF7" i="5" s="1"/>
  <c r="CG7" i="5" s="1"/>
  <c r="CH7" i="5"/>
  <c r="CI7" i="5" s="1"/>
  <c r="CJ7" i="5" s="1"/>
  <c r="CK7" i="5" s="1"/>
  <c r="CL7" i="5" s="1"/>
  <c r="CM7" i="5" s="1"/>
  <c r="J84" i="5"/>
  <c r="B7" i="5"/>
  <c r="C7" i="5" s="1"/>
  <c r="D7" i="5"/>
  <c r="E7" i="5" s="1"/>
  <c r="F7" i="5" s="1"/>
  <c r="G7" i="5" s="1"/>
  <c r="AB9" i="5"/>
  <c r="AB75" i="5"/>
  <c r="AB74" i="5" s="1"/>
  <c r="AB57" i="5"/>
  <c r="AB56" i="5" s="1"/>
  <c r="AB33" i="5"/>
  <c r="AB32" i="5" s="1"/>
  <c r="AB22" i="5"/>
  <c r="N84" i="5"/>
  <c r="M84" i="5"/>
  <c r="L84" i="5"/>
  <c r="K84" i="5"/>
  <c r="I84" i="5"/>
  <c r="G32" i="5"/>
  <c r="G8" i="5"/>
  <c r="BC81" i="5"/>
  <c r="BC73" i="5"/>
  <c r="BC71" i="5"/>
  <c r="BC69" i="5"/>
  <c r="BC63" i="5"/>
  <c r="BC59" i="5"/>
  <c r="BC53" i="5"/>
  <c r="BC47" i="5"/>
  <c r="BC43" i="5"/>
  <c r="BC37" i="5"/>
  <c r="BC35" i="5"/>
  <c r="BC31" i="5"/>
  <c r="BC29" i="5"/>
  <c r="BC27" i="5"/>
  <c r="BC19" i="5"/>
  <c r="BC13" i="5"/>
  <c r="AP25" i="5"/>
  <c r="AP30" i="5"/>
  <c r="AP77" i="5"/>
  <c r="AC78" i="5"/>
  <c r="AC16" i="5"/>
  <c r="BP16" i="5"/>
  <c r="AP45" i="5"/>
  <c r="AP36" i="5"/>
  <c r="AP9" i="5"/>
  <c r="BC24" i="5"/>
  <c r="BC38" i="5"/>
  <c r="BC42" i="5"/>
  <c r="BC50" i="5"/>
  <c r="BC54" i="5"/>
  <c r="BC60" i="5"/>
  <c r="BC68" i="5"/>
  <c r="BC72" i="5"/>
  <c r="BC18" i="5"/>
  <c r="BC36" i="5"/>
  <c r="BC70" i="5"/>
  <c r="AP76" i="5"/>
  <c r="AP11" i="5"/>
  <c r="AP22" i="5"/>
  <c r="AP67" i="5"/>
  <c r="AP34" i="5"/>
  <c r="BI14" i="1"/>
  <c r="BG14" i="1"/>
  <c r="BL14" i="1"/>
  <c r="BJ14" i="1"/>
  <c r="BH14" i="1"/>
  <c r="BF14" i="1"/>
  <c r="BD14" i="1"/>
  <c r="BK14" i="1"/>
  <c r="BE14" i="1"/>
  <c r="BK22" i="1"/>
  <c r="BG22" i="1"/>
  <c r="BL22" i="1"/>
  <c r="BJ22" i="1"/>
  <c r="BH22" i="1"/>
  <c r="BF22" i="1"/>
  <c r="BD22" i="1"/>
  <c r="BI22" i="1"/>
  <c r="BE22" i="1"/>
  <c r="BL18" i="1"/>
  <c r="BJ18" i="1"/>
  <c r="BF18" i="1"/>
  <c r="BD18" i="1"/>
  <c r="BK18" i="1"/>
  <c r="BI18" i="1"/>
  <c r="BG18" i="1"/>
  <c r="BE18" i="1"/>
  <c r="BH18" i="1"/>
  <c r="BG13" i="1"/>
  <c r="BJ13" i="1"/>
  <c r="BF13" i="1"/>
  <c r="BI13" i="1"/>
  <c r="BK13" i="1"/>
  <c r="BL13" i="1"/>
  <c r="BH13" i="1"/>
  <c r="BD13" i="1"/>
  <c r="BE13" i="1"/>
  <c r="AP26" i="5"/>
  <c r="AP54" i="5"/>
  <c r="AP39" i="5"/>
  <c r="BW33" i="1"/>
  <c r="I64" i="5"/>
  <c r="H64" i="5" s="1"/>
  <c r="AC83" i="5"/>
  <c r="AP52" i="5"/>
  <c r="AP46" i="5"/>
  <c r="AP19" i="5"/>
  <c r="AP42" i="5"/>
  <c r="AP33" i="5"/>
  <c r="AP37" i="5"/>
  <c r="AP44" i="5"/>
  <c r="AP49" i="5"/>
  <c r="AP55" i="5"/>
  <c r="AP68" i="5"/>
  <c r="AP72" i="5"/>
  <c r="AP64" i="5"/>
  <c r="AP27" i="5"/>
  <c r="AP10" i="5"/>
  <c r="AP14" i="5"/>
  <c r="AP18" i="5"/>
  <c r="AP75" i="5"/>
  <c r="AP79" i="5"/>
  <c r="AP83" i="5"/>
  <c r="N67" i="1"/>
  <c r="BV72" i="1"/>
  <c r="BC76" i="5"/>
  <c r="BP36" i="5"/>
  <c r="BP42" i="5"/>
  <c r="BC58" i="5"/>
  <c r="BP50" i="5"/>
  <c r="BC62" i="5"/>
  <c r="BC20" i="5"/>
  <c r="BP47" i="5"/>
  <c r="BC11" i="5"/>
  <c r="BC45" i="5"/>
  <c r="BP22" i="5"/>
  <c r="I15" i="3"/>
  <c r="I16" i="3" s="1"/>
  <c r="BP17" i="5"/>
  <c r="H59" i="5"/>
  <c r="BP20" i="5"/>
  <c r="BP82" i="5"/>
  <c r="BP66" i="5"/>
  <c r="BP38" i="5"/>
  <c r="BP80" i="5"/>
  <c r="BP52" i="5"/>
  <c r="BP62" i="5"/>
  <c r="BP81" i="5"/>
  <c r="BP35" i="5"/>
  <c r="BP9" i="5"/>
  <c r="BP10" i="5"/>
  <c r="BP26" i="5"/>
  <c r="BP43" i="5"/>
  <c r="BP60" i="5"/>
  <c r="BP77" i="5"/>
  <c r="BP45" i="5"/>
  <c r="BP19" i="5"/>
  <c r="BP63" i="5"/>
  <c r="BQ7" i="5"/>
  <c r="BQ67" i="5" s="1"/>
  <c r="BQ60" i="5"/>
  <c r="BP33" i="5"/>
  <c r="BP54" i="5"/>
  <c r="BP53" i="5"/>
  <c r="BP76" i="5"/>
  <c r="BP61" i="5"/>
  <c r="BP27" i="5"/>
  <c r="BP75" i="5"/>
  <c r="BP46" i="5"/>
  <c r="BP13" i="5"/>
  <c r="BP57" i="5"/>
  <c r="BP72" i="5"/>
  <c r="BP30" i="5"/>
  <c r="BP70" i="5"/>
  <c r="BP71" i="5"/>
  <c r="BP44" i="5"/>
  <c r="BP11" i="5"/>
  <c r="BP58" i="5"/>
  <c r="BP29" i="5"/>
  <c r="BP73" i="5"/>
  <c r="BP12" i="5"/>
  <c r="BP39" i="5"/>
  <c r="AP50" i="5"/>
  <c r="AP29" i="5"/>
  <c r="BC80" i="5"/>
  <c r="BC44" i="5"/>
  <c r="BC10" i="5"/>
  <c r="BC82" i="5"/>
  <c r="BC64" i="5"/>
  <c r="BC46" i="5"/>
  <c r="BC12" i="5"/>
  <c r="AP59" i="5"/>
  <c r="AP16" i="5"/>
  <c r="AP70" i="5"/>
  <c r="BC15" i="5"/>
  <c r="BC25" i="5"/>
  <c r="BC33" i="5"/>
  <c r="BC41" i="5"/>
  <c r="BC49" i="5"/>
  <c r="BC57" i="5"/>
  <c r="BC75" i="5"/>
  <c r="BC83" i="5"/>
  <c r="BC40" i="5"/>
  <c r="H15" i="4"/>
  <c r="I15" i="4"/>
  <c r="AP31" i="5"/>
  <c r="AP71" i="5"/>
  <c r="AP65" i="5" s="1"/>
  <c r="AP38" i="5"/>
  <c r="AP51" i="5"/>
  <c r="AP62" i="5"/>
  <c r="AP12" i="5"/>
  <c r="AP81" i="5"/>
  <c r="AP69" i="5"/>
  <c r="AP17" i="5"/>
  <c r="AP15" i="5"/>
  <c r="AP61" i="5"/>
  <c r="AP43" i="5"/>
  <c r="AP57" i="5"/>
  <c r="AP56" i="5"/>
  <c r="AP20" i="5"/>
  <c r="AP47" i="5"/>
  <c r="AQ7" i="5"/>
  <c r="AQ81" i="5" s="1"/>
  <c r="AQ14" i="5"/>
  <c r="BC22" i="5"/>
  <c r="U32" i="1"/>
  <c r="U41" i="1" s="1"/>
  <c r="BJ24" i="1"/>
  <c r="BG24" i="1"/>
  <c r="BK24" i="1"/>
  <c r="BD24" i="1"/>
  <c r="BH24" i="1"/>
  <c r="BW19" i="1"/>
  <c r="I35" i="5"/>
  <c r="H35" i="5" s="1"/>
  <c r="Q15" i="4"/>
  <c r="P16" i="4"/>
  <c r="BC48" i="5"/>
  <c r="BC14" i="5"/>
  <c r="AP40" i="5"/>
  <c r="BP15" i="5"/>
  <c r="BC66" i="5"/>
  <c r="BP59" i="5"/>
  <c r="AZ51" i="1"/>
  <c r="BQ46" i="5"/>
  <c r="BQ52" i="5"/>
  <c r="BQ45" i="5"/>
  <c r="BQ55" i="5"/>
  <c r="G47" i="1"/>
  <c r="BL24" i="1"/>
  <c r="BF24" i="1"/>
  <c r="BI24" i="1"/>
  <c r="BE24" i="1"/>
  <c r="BW31" i="1"/>
  <c r="BW23" i="1"/>
  <c r="BF19" i="1"/>
  <c r="BJ19" i="1"/>
  <c r="BI19" i="1"/>
  <c r="BG19" i="1"/>
  <c r="BK19" i="1"/>
  <c r="BD19" i="1"/>
  <c r="BH19" i="1"/>
  <c r="BL19" i="1"/>
  <c r="BE19" i="1"/>
  <c r="BH23" i="1"/>
  <c r="BG23" i="1"/>
  <c r="BD23" i="1"/>
  <c r="BE23" i="1"/>
  <c r="BJ23" i="1"/>
  <c r="BJ25" i="1" s="1"/>
  <c r="BJ52" i="1" s="1"/>
  <c r="BL23" i="1"/>
  <c r="BK23" i="1"/>
  <c r="BF23" i="1"/>
  <c r="BI23" i="1"/>
  <c r="BD15" i="1"/>
  <c r="BF15" i="1"/>
  <c r="BL15" i="1"/>
  <c r="BK15" i="1"/>
  <c r="BI15" i="1"/>
  <c r="BJ15" i="1"/>
  <c r="BH15" i="1"/>
  <c r="BE15" i="1"/>
  <c r="BG15" i="1"/>
  <c r="BI16" i="1"/>
  <c r="BJ16" i="1"/>
  <c r="BF16" i="1"/>
  <c r="BE16" i="1"/>
  <c r="BG16" i="1"/>
  <c r="BK16" i="1"/>
  <c r="BL16" i="1"/>
  <c r="BD16" i="1"/>
  <c r="BH16" i="1"/>
  <c r="BK17" i="1"/>
  <c r="BH17" i="1"/>
  <c r="BL17" i="1"/>
  <c r="BF17" i="1"/>
  <c r="BG17" i="1"/>
  <c r="BE17" i="1"/>
  <c r="BI17" i="1"/>
  <c r="BD17" i="1"/>
  <c r="BJ17" i="1"/>
  <c r="BI20" i="1"/>
  <c r="BJ20" i="1"/>
  <c r="BD20" i="1"/>
  <c r="BL20" i="1"/>
  <c r="BF20" i="1"/>
  <c r="BE20" i="1"/>
  <c r="BH20" i="1"/>
  <c r="BG20" i="1"/>
  <c r="BK20" i="1"/>
  <c r="BJ12" i="1"/>
  <c r="BH12" i="1"/>
  <c r="BD12" i="1"/>
  <c r="BI12" i="1"/>
  <c r="BG12" i="1"/>
  <c r="BK12" i="1"/>
  <c r="BE12" i="1"/>
  <c r="BF12" i="1"/>
  <c r="BL12" i="1"/>
  <c r="H12" i="1"/>
  <c r="N12" i="1" s="1"/>
  <c r="AF51" i="1"/>
  <c r="BC77" i="1"/>
  <c r="BW43" i="1"/>
  <c r="I48" i="5"/>
  <c r="I37" i="5"/>
  <c r="H37" i="5" s="1"/>
  <c r="P16" i="3"/>
  <c r="AQ73" i="5"/>
  <c r="AQ40" i="5"/>
  <c r="AQ75" i="5"/>
  <c r="I57" i="5"/>
  <c r="H57" i="5" s="1"/>
  <c r="I78" i="5"/>
  <c r="BR7" i="5"/>
  <c r="BR62" i="5"/>
  <c r="BQ43" i="5"/>
  <c r="BQ25" i="5"/>
  <c r="BQ38" i="5"/>
  <c r="BQ44" i="5"/>
  <c r="BQ66" i="5"/>
  <c r="BQ15" i="5"/>
  <c r="Q88" i="5"/>
  <c r="BQ9" i="5"/>
  <c r="BQ27" i="5"/>
  <c r="BQ16" i="5"/>
  <c r="BQ83" i="5"/>
  <c r="BQ18" i="5"/>
  <c r="BQ34" i="5"/>
  <c r="BQ24" i="5"/>
  <c r="BQ14" i="5"/>
  <c r="AJ59" i="1"/>
  <c r="BJ59" i="1"/>
  <c r="BW16" i="1"/>
  <c r="BG51" i="1"/>
  <c r="AX59" i="1"/>
  <c r="BK59" i="1"/>
  <c r="P21" i="1"/>
  <c r="AR59" i="1"/>
  <c r="BF59" i="1"/>
  <c r="AE59" i="1"/>
  <c r="BK51" i="1"/>
  <c r="AN51" i="1"/>
  <c r="P74" i="1"/>
  <c r="P77" i="1" s="1"/>
  <c r="BW14" i="1"/>
  <c r="AZ59" i="1"/>
  <c r="AD59" i="1"/>
  <c r="AL59" i="1"/>
  <c r="U73" i="1"/>
  <c r="U74" i="1" s="1"/>
  <c r="U77" i="1" s="1"/>
  <c r="O12" i="1"/>
  <c r="O25" i="1" s="1"/>
  <c r="O52" i="1" s="1"/>
  <c r="O76" i="1" s="1"/>
  <c r="O75" i="1" s="1"/>
  <c r="O78" i="1" s="1"/>
  <c r="AY59" i="1"/>
  <c r="BW46" i="1"/>
  <c r="BW13" i="1"/>
  <c r="Q22" i="1"/>
  <c r="Q25" i="1"/>
  <c r="AA51" i="1"/>
  <c r="BL59" i="1"/>
  <c r="AB51" i="1"/>
  <c r="N30" i="1"/>
  <c r="R73" i="1"/>
  <c r="AF59" i="1"/>
  <c r="AT59" i="1"/>
  <c r="AB59" i="1"/>
  <c r="BB59" i="1"/>
  <c r="AG59" i="1"/>
  <c r="AU59" i="1"/>
  <c r="BH59" i="1"/>
  <c r="AP59" i="1"/>
  <c r="BD59" i="1"/>
  <c r="BV73" i="1"/>
  <c r="AH59" i="1"/>
  <c r="AV59" i="1"/>
  <c r="AD51" i="1"/>
  <c r="BW30" i="1"/>
  <c r="AT51" i="1"/>
  <c r="AE51" i="1"/>
  <c r="N27" i="1"/>
  <c r="AR51" i="1"/>
  <c r="AK51" i="1"/>
  <c r="N38" i="6"/>
  <c r="H16" i="4"/>
  <c r="I36" i="5"/>
  <c r="I14" i="5"/>
  <c r="H14" i="5" s="1"/>
  <c r="R90" i="5"/>
  <c r="T90" i="5"/>
  <c r="I79" i="5"/>
  <c r="H79" i="5" s="1"/>
  <c r="BR27" i="5"/>
  <c r="BR17" i="5"/>
  <c r="BR76" i="5"/>
  <c r="S88" i="5"/>
  <c r="D15" i="4"/>
  <c r="I55" i="5"/>
  <c r="H55" i="5"/>
  <c r="U90" i="5"/>
  <c r="I75" i="5"/>
  <c r="V88" i="5"/>
  <c r="H58" i="5"/>
  <c r="AW59" i="1"/>
  <c r="I47" i="5"/>
  <c r="H47" i="5" s="1"/>
  <c r="AP66" i="5"/>
  <c r="AP28" i="5"/>
  <c r="BC79" i="5"/>
  <c r="AP23" i="5"/>
  <c r="AP63" i="5"/>
  <c r="AP78" i="5"/>
  <c r="BC78" i="5"/>
  <c r="BD7" i="5"/>
  <c r="BD48" i="5" s="1"/>
  <c r="AP24" i="5"/>
  <c r="AP41" i="5"/>
  <c r="BC39" i="5"/>
  <c r="AP48" i="5"/>
  <c r="BR58" i="5"/>
  <c r="BR33" i="5"/>
  <c r="BR47" i="5"/>
  <c r="BR81" i="5"/>
  <c r="BR48" i="5"/>
  <c r="BR72" i="5"/>
  <c r="BR79" i="5"/>
  <c r="BR23" i="5"/>
  <c r="BR13" i="5"/>
  <c r="BR42" i="5"/>
  <c r="BR40" i="5"/>
  <c r="BR20" i="5"/>
  <c r="BR22" i="5"/>
  <c r="BR51" i="5"/>
  <c r="BR44" i="5"/>
  <c r="BR18" i="5"/>
  <c r="BR26" i="5"/>
  <c r="BR77" i="5"/>
  <c r="BR66" i="5"/>
  <c r="BR9" i="5"/>
  <c r="BR52" i="5"/>
  <c r="BR15" i="5"/>
  <c r="BR11" i="5"/>
  <c r="BR64" i="5"/>
  <c r="BR57" i="5"/>
  <c r="BR35" i="5"/>
  <c r="H36" i="5"/>
  <c r="D52" i="1"/>
  <c r="D76" i="1"/>
  <c r="D75" i="1" s="1"/>
  <c r="BQ52" i="1"/>
  <c r="BQ76" i="1" s="1"/>
  <c r="AI52" i="1"/>
  <c r="AI76" i="1"/>
  <c r="AI75" i="1" s="1"/>
  <c r="AI78" i="1" s="1"/>
  <c r="BU52" i="1"/>
  <c r="BU76" i="1"/>
  <c r="BP76" i="1"/>
  <c r="BN52" i="1"/>
  <c r="BN76" i="1" s="1"/>
  <c r="X52" i="1"/>
  <c r="X76" i="1" s="1"/>
  <c r="H60" i="5"/>
  <c r="BD83" i="5"/>
  <c r="BD19" i="5"/>
  <c r="AQ61" i="5"/>
  <c r="AQ18" i="5"/>
  <c r="AQ30" i="5"/>
  <c r="I52" i="5"/>
  <c r="AQ52" i="5"/>
  <c r="AQ83" i="5"/>
  <c r="AQ24" i="5"/>
  <c r="I49" i="5"/>
  <c r="H49" i="5" s="1"/>
  <c r="AQ29" i="5"/>
  <c r="BD82" i="5"/>
  <c r="BD71" i="5"/>
  <c r="BD50" i="5"/>
  <c r="BD80" i="5"/>
  <c r="BD59" i="5"/>
  <c r="BD14" i="5"/>
  <c r="BD38" i="5"/>
  <c r="BD24" i="5"/>
  <c r="BD70" i="5"/>
  <c r="AQ54" i="5"/>
  <c r="I29" i="5"/>
  <c r="H29" i="5"/>
  <c r="AQ44" i="5"/>
  <c r="AQ36" i="5"/>
  <c r="AQ28" i="5"/>
  <c r="AQ38" i="5"/>
  <c r="AQ80" i="5"/>
  <c r="AQ51" i="5"/>
  <c r="AQ77" i="5"/>
  <c r="AQ50" i="5"/>
  <c r="AQ78" i="5"/>
  <c r="AQ48" i="5"/>
  <c r="AQ53" i="5"/>
  <c r="AQ41" i="5"/>
  <c r="AQ68" i="5"/>
  <c r="AQ47" i="5"/>
  <c r="AQ72" i="5"/>
  <c r="AQ16" i="5"/>
  <c r="AQ43" i="5"/>
  <c r="AQ39" i="5"/>
  <c r="N37" i="6"/>
  <c r="N41" i="6" s="1"/>
  <c r="B41" i="6"/>
  <c r="AQ58" i="5"/>
  <c r="AQ64" i="5"/>
  <c r="AQ60" i="5"/>
  <c r="H19" i="5"/>
  <c r="BD51" i="5"/>
  <c r="AQ79" i="5"/>
  <c r="AQ74" i="5" s="1"/>
  <c r="AQ12" i="5"/>
  <c r="BD35" i="5"/>
  <c r="AQ17" i="5"/>
  <c r="K90" i="5"/>
  <c r="K88" i="5"/>
  <c r="AQ71" i="5"/>
  <c r="AQ20" i="5"/>
  <c r="AQ59" i="1"/>
  <c r="BE59" i="1"/>
  <c r="BD52" i="5"/>
  <c r="BD9" i="5"/>
  <c r="AQ67" i="5"/>
  <c r="AQ27" i="5"/>
  <c r="AQ22" i="5"/>
  <c r="BR12" i="5"/>
  <c r="BR60" i="5"/>
  <c r="H53" i="5"/>
  <c r="BR83" i="5"/>
  <c r="N58" i="1"/>
  <c r="BQ41" i="5"/>
  <c r="AC43" i="5"/>
  <c r="AC53" i="5"/>
  <c r="I45" i="5"/>
  <c r="BI23" i="3"/>
  <c r="BR67" i="5"/>
  <c r="BR30" i="5"/>
  <c r="BR78" i="5"/>
  <c r="BR31" i="5"/>
  <c r="BQ50" i="5"/>
  <c r="BQ76" i="5"/>
  <c r="AC14" i="5"/>
  <c r="AC50" i="5"/>
  <c r="H41" i="1"/>
  <c r="BW41" i="1" s="1"/>
  <c r="CK90" i="5"/>
  <c r="X93" i="5" s="1"/>
  <c r="AF25" i="1"/>
  <c r="AF52" i="1"/>
  <c r="AF76" i="1" s="1"/>
  <c r="AT25" i="1"/>
  <c r="AT52" i="1"/>
  <c r="AT76" i="1" s="1"/>
  <c r="W88" i="5"/>
  <c r="O74" i="1"/>
  <c r="O77" i="1" s="1"/>
  <c r="T41" i="1"/>
  <c r="T52" i="1"/>
  <c r="T76" i="1" s="1"/>
  <c r="H59" i="1"/>
  <c r="BR59" i="5"/>
  <c r="BR75" i="5"/>
  <c r="BR36" i="5"/>
  <c r="BR63" i="5"/>
  <c r="BR70" i="5"/>
  <c r="BQ42" i="5"/>
  <c r="BQ82" i="5"/>
  <c r="BQ19" i="5"/>
  <c r="BQ37" i="5"/>
  <c r="AC23" i="5"/>
  <c r="AC67" i="5"/>
  <c r="M88" i="5"/>
  <c r="Z25" i="1"/>
  <c r="Z52" i="1" s="1"/>
  <c r="Z76" i="1" s="1"/>
  <c r="AM25" i="1"/>
  <c r="AZ25" i="1"/>
  <c r="Q27" i="1"/>
  <c r="Q41" i="1" s="1"/>
  <c r="Q52" i="1" s="1"/>
  <c r="Q76" i="1" s="1"/>
  <c r="Q75" i="1" s="1"/>
  <c r="Q78" i="1" s="1"/>
  <c r="N55" i="1"/>
  <c r="AC17" i="5"/>
  <c r="BS7" i="5"/>
  <c r="BS40" i="5" s="1"/>
  <c r="BR45" i="5"/>
  <c r="BR71" i="5"/>
  <c r="BR80" i="5"/>
  <c r="BQ73" i="5"/>
  <c r="BQ51" i="5"/>
  <c r="BQ80" i="5"/>
  <c r="BQ33" i="5"/>
  <c r="BQ64" i="5"/>
  <c r="AC10" i="5"/>
  <c r="CL90" i="5"/>
  <c r="Y93" i="5" s="1"/>
  <c r="AC25" i="1"/>
  <c r="AC52" i="1" s="1"/>
  <c r="AC76" i="1" s="1"/>
  <c r="AP25" i="1"/>
  <c r="AP52" i="1" s="1"/>
  <c r="AP76" i="1" s="1"/>
  <c r="N35" i="1"/>
  <c r="N33" i="1"/>
  <c r="F75" i="1"/>
  <c r="N16" i="1"/>
  <c r="N13" i="1"/>
  <c r="D77" i="1"/>
  <c r="T74" i="1"/>
  <c r="T77" i="1" s="1"/>
  <c r="K74" i="1"/>
  <c r="K77" i="1" s="1"/>
  <c r="AS52" i="1"/>
  <c r="AS76" i="1" s="1"/>
  <c r="AS75" i="1" s="1"/>
  <c r="AS78" i="1" s="1"/>
  <c r="I47" i="1"/>
  <c r="N17" i="1"/>
  <c r="BT52" i="1"/>
  <c r="BT76" i="1" s="1"/>
  <c r="N23" i="1"/>
  <c r="Q73" i="1"/>
  <c r="J74" i="1"/>
  <c r="J77" i="1" s="1"/>
  <c r="C52" i="1"/>
  <c r="C76" i="1" s="1"/>
  <c r="C75" i="1" s="1"/>
  <c r="BS52" i="1"/>
  <c r="BS76" i="1"/>
  <c r="BO52" i="1"/>
  <c r="BO76" i="1"/>
  <c r="V52" i="1"/>
  <c r="V76" i="1" s="1"/>
  <c r="V75" i="1" s="1"/>
  <c r="V78" i="1" s="1"/>
  <c r="W52" i="1"/>
  <c r="W76" i="1" s="1"/>
  <c r="N15" i="1"/>
  <c r="AC51" i="1"/>
  <c r="AG51" i="1"/>
  <c r="AL51" i="1"/>
  <c r="AP51" i="1"/>
  <c r="BD51" i="1"/>
  <c r="N14" i="1"/>
  <c r="N34" i="1"/>
  <c r="N40" i="1"/>
  <c r="BW20" i="1"/>
  <c r="BW29" i="1"/>
  <c r="N28" i="1"/>
  <c r="N39" i="1"/>
  <c r="H47" i="1"/>
  <c r="BW47" i="1"/>
  <c r="BW44" i="1"/>
  <c r="BW28" i="1"/>
  <c r="N31" i="1"/>
  <c r="N21" i="1"/>
  <c r="AK59" i="1"/>
  <c r="BG59" i="1"/>
  <c r="N38" i="1"/>
  <c r="BW38" i="1"/>
  <c r="BV74" i="1"/>
  <c r="BV77" i="1"/>
  <c r="R34" i="1"/>
  <c r="R41" i="1"/>
  <c r="BW15" i="1"/>
  <c r="N57" i="1"/>
  <c r="BW17" i="1"/>
  <c r="Z59" i="1"/>
  <c r="AM59" i="1"/>
  <c r="BI59" i="1"/>
  <c r="AC59" i="1"/>
  <c r="BW24" i="1"/>
  <c r="BA51" i="1"/>
  <c r="BW12" i="1"/>
  <c r="N19" i="1"/>
  <c r="N36" i="1"/>
  <c r="N61" i="1"/>
  <c r="I9" i="5"/>
  <c r="L88" i="5"/>
  <c r="I27" i="5"/>
  <c r="H44" i="5"/>
  <c r="J74" i="5"/>
  <c r="BR43" i="5"/>
  <c r="BR53" i="5"/>
  <c r="BR14" i="5"/>
  <c r="BC74" i="5"/>
  <c r="H23" i="5"/>
  <c r="BQ71" i="5"/>
  <c r="BQ35" i="5"/>
  <c r="BQ48" i="5"/>
  <c r="AQ10" i="5"/>
  <c r="AQ15" i="5"/>
  <c r="AQ11" i="5"/>
  <c r="AQ69" i="5"/>
  <c r="AQ65" i="5" s="1"/>
  <c r="AQ31" i="5"/>
  <c r="AQ82" i="5"/>
  <c r="AR7" i="5"/>
  <c r="AR57" i="5" s="1"/>
  <c r="AQ25" i="5"/>
  <c r="AQ57" i="5"/>
  <c r="AQ70" i="5"/>
  <c r="AQ34" i="5"/>
  <c r="AQ62" i="5"/>
  <c r="AQ76" i="5"/>
  <c r="AQ35" i="5"/>
  <c r="AQ46" i="5"/>
  <c r="AQ66" i="5"/>
  <c r="AQ59" i="5"/>
  <c r="AQ26" i="5"/>
  <c r="BQ59" i="5"/>
  <c r="BQ13" i="5"/>
  <c r="BQ11" i="5"/>
  <c r="BQ68" i="5"/>
  <c r="BQ30" i="5"/>
  <c r="BQ40" i="5"/>
  <c r="BQ26" i="5"/>
  <c r="BQ22" i="5"/>
  <c r="BQ69" i="5"/>
  <c r="H25" i="5"/>
  <c r="H40" i="5"/>
  <c r="CH90" i="5"/>
  <c r="U93" i="5"/>
  <c r="CM90" i="5"/>
  <c r="Z93" i="5" s="1"/>
  <c r="AP35" i="5"/>
  <c r="AP53" i="5"/>
  <c r="AP58" i="5"/>
  <c r="AP80" i="5"/>
  <c r="AP82" i="5"/>
  <c r="AP73" i="5"/>
  <c r="AP13" i="5"/>
  <c r="H43" i="5"/>
  <c r="BW27" i="1"/>
  <c r="N37" i="1"/>
  <c r="BW36" i="1"/>
  <c r="BS80" i="5"/>
  <c r="BS46" i="5"/>
  <c r="BS55" i="5"/>
  <c r="BS66" i="5"/>
  <c r="BS67" i="5"/>
  <c r="BS34" i="5"/>
  <c r="BS16" i="5"/>
  <c r="BS63" i="5"/>
  <c r="BS31" i="5"/>
  <c r="H27" i="5"/>
  <c r="H9" i="5"/>
  <c r="AR14" i="5"/>
  <c r="AR11" i="5"/>
  <c r="AR69" i="5"/>
  <c r="AR65" i="5" s="1"/>
  <c r="AR27" i="5"/>
  <c r="AR64" i="5"/>
  <c r="AR18" i="5"/>
  <c r="AR25" i="5"/>
  <c r="AR46" i="5"/>
  <c r="AR40" i="5"/>
  <c r="AR77" i="5"/>
  <c r="AR54" i="5"/>
  <c r="AR30" i="5"/>
  <c r="AR63" i="5"/>
  <c r="AR75" i="5"/>
  <c r="AR82" i="5"/>
  <c r="AR39" i="5"/>
  <c r="AR68" i="5"/>
  <c r="AR23" i="5"/>
  <c r="AR28" i="5"/>
  <c r="AR45" i="5"/>
  <c r="AS7" i="5"/>
  <c r="AS11" i="5" s="1"/>
  <c r="AR36" i="5"/>
  <c r="AR53" i="5"/>
  <c r="AR76" i="5"/>
  <c r="AR81" i="5"/>
  <c r="AR34" i="5"/>
  <c r="AR17" i="5"/>
  <c r="AR20" i="5"/>
  <c r="AR38" i="5"/>
  <c r="AR58" i="5"/>
  <c r="AR55" i="5"/>
  <c r="AR24" i="5"/>
  <c r="AR70" i="5"/>
  <c r="AR78" i="5"/>
  <c r="AR49" i="5"/>
  <c r="AR62" i="5"/>
  <c r="AR61" i="5"/>
  <c r="AR35" i="5"/>
  <c r="AR31" i="5"/>
  <c r="AR60" i="5"/>
  <c r="AR13" i="5"/>
  <c r="AR79" i="5"/>
  <c r="AR16" i="5"/>
  <c r="AR26" i="5"/>
  <c r="AR83" i="5"/>
  <c r="AR72" i="5"/>
  <c r="AR41" i="5"/>
  <c r="AR22" i="5"/>
  <c r="AR19" i="5"/>
  <c r="AR43" i="5"/>
  <c r="AR50" i="5"/>
  <c r="AR73" i="5"/>
  <c r="AR37" i="5"/>
  <c r="AR67" i="5"/>
  <c r="AR9" i="5"/>
  <c r="AR66" i="5"/>
  <c r="AR12" i="5"/>
  <c r="AR52" i="5"/>
  <c r="AR10" i="5"/>
  <c r="AR15" i="5"/>
  <c r="AR51" i="5"/>
  <c r="AR71" i="5"/>
  <c r="AR48" i="5"/>
  <c r="AR59" i="5"/>
  <c r="AR8" i="5"/>
  <c r="AS67" i="5"/>
  <c r="AS71" i="5"/>
  <c r="AS79" i="5"/>
  <c r="AS40" i="5"/>
  <c r="AS63" i="5"/>
  <c r="AS48" i="5"/>
  <c r="AS42" i="5"/>
  <c r="AS54" i="5"/>
  <c r="AS13" i="5"/>
  <c r="AS44" i="5"/>
  <c r="AS81" i="5"/>
  <c r="AS24" i="5"/>
  <c r="AS72" i="5"/>
  <c r="AS57" i="5"/>
  <c r="AS34" i="5"/>
  <c r="AS29" i="5"/>
  <c r="AS37" i="5"/>
  <c r="AT7" i="5"/>
  <c r="AS23" i="5"/>
  <c r="AS17" i="5"/>
  <c r="AS12" i="5"/>
  <c r="AS83" i="5"/>
  <c r="AS15" i="5"/>
  <c r="AS45" i="5"/>
  <c r="AS43" i="5"/>
  <c r="AS30" i="5"/>
  <c r="AS10" i="5"/>
  <c r="AS50" i="5"/>
  <c r="AS19" i="5"/>
  <c r="AS26" i="5"/>
  <c r="AS46" i="5"/>
  <c r="AS70" i="5"/>
  <c r="AS77" i="5"/>
  <c r="AS52" i="5"/>
  <c r="AS28" i="5"/>
  <c r="AS25" i="5"/>
  <c r="AS82" i="5"/>
  <c r="AS69" i="5"/>
  <c r="AS80" i="5"/>
  <c r="AS53" i="5"/>
  <c r="AS58" i="5"/>
  <c r="AS47" i="5"/>
  <c r="AS59" i="5"/>
  <c r="AS9" i="5"/>
  <c r="AS75" i="5"/>
  <c r="AS33" i="5"/>
  <c r="AS20" i="5"/>
  <c r="AS61" i="5"/>
  <c r="AS68" i="5"/>
  <c r="AS22" i="5"/>
  <c r="AS78" i="5"/>
  <c r="AS51" i="5"/>
  <c r="AS73" i="5"/>
  <c r="AS36" i="5"/>
  <c r="AS64" i="5"/>
  <c r="AT61" i="5"/>
  <c r="AT73" i="5"/>
  <c r="AT42" i="5"/>
  <c r="AT49" i="5"/>
  <c r="AT60" i="5"/>
  <c r="AT35" i="5"/>
  <c r="AT63" i="5"/>
  <c r="AT40" i="5"/>
  <c r="AT55" i="5"/>
  <c r="AT59" i="5"/>
  <c r="AT11" i="5"/>
  <c r="AT30" i="5"/>
  <c r="AU7" i="5"/>
  <c r="AU20" i="5" s="1"/>
  <c r="AU68" i="5"/>
  <c r="AT67" i="5"/>
  <c r="AT19" i="5"/>
  <c r="AT62" i="5"/>
  <c r="AT78" i="5"/>
  <c r="AT15" i="5"/>
  <c r="AT36" i="5"/>
  <c r="AT46" i="5"/>
  <c r="AT50" i="5"/>
  <c r="AT76" i="5"/>
  <c r="AT27" i="5"/>
  <c r="AT33" i="5"/>
  <c r="AT51" i="5"/>
  <c r="AT37" i="5"/>
  <c r="AT10" i="5"/>
  <c r="AT80" i="5"/>
  <c r="AT17" i="5"/>
  <c r="AT29" i="5"/>
  <c r="AT69" i="5"/>
  <c r="AT77" i="5"/>
  <c r="AT64" i="5"/>
  <c r="AT81" i="5"/>
  <c r="AT48" i="5"/>
  <c r="AT57" i="5"/>
  <c r="AT54" i="5"/>
  <c r="AT41" i="5"/>
  <c r="AT13" i="5"/>
  <c r="AT53" i="5"/>
  <c r="AT68" i="5"/>
  <c r="AT12" i="5"/>
  <c r="AT25" i="5"/>
  <c r="AT39" i="5"/>
  <c r="AT71" i="5"/>
  <c r="AU33" i="5"/>
  <c r="AU47" i="5"/>
  <c r="AU16" i="5"/>
  <c r="AU29" i="5"/>
  <c r="AU9" i="5"/>
  <c r="AU31" i="5"/>
  <c r="AU11" i="5"/>
  <c r="AU23" i="5"/>
  <c r="AU61" i="5"/>
  <c r="AU52" i="5"/>
  <c r="AU75" i="5"/>
  <c r="AU46" i="5"/>
  <c r="AU66" i="5"/>
  <c r="AU60" i="5"/>
  <c r="AU34" i="5"/>
  <c r="AU79" i="5"/>
  <c r="AU43" i="5"/>
  <c r="AU42" i="5"/>
  <c r="AU55" i="5"/>
  <c r="AU62" i="5"/>
  <c r="AU36" i="5"/>
  <c r="AU58" i="5"/>
  <c r="AU26" i="5"/>
  <c r="AU13" i="5"/>
  <c r="AU72" i="5"/>
  <c r="AU24" i="5"/>
  <c r="AU15" i="5"/>
  <c r="AU63" i="5"/>
  <c r="AU54" i="5"/>
  <c r="AU44" i="5"/>
  <c r="AU49" i="5"/>
  <c r="AU38" i="5"/>
  <c r="AU67" i="5"/>
  <c r="AU40" i="5"/>
  <c r="AU39" i="5"/>
  <c r="AU35" i="5"/>
  <c r="AU59" i="5"/>
  <c r="P20" i="1"/>
  <c r="P25" i="1"/>
  <c r="P52" i="1"/>
  <c r="P76" i="1"/>
  <c r="P75" i="1" s="1"/>
  <c r="P78" i="1" s="1"/>
  <c r="N20" i="1"/>
  <c r="I25" i="1"/>
  <c r="AA25" i="1"/>
  <c r="AA52" i="1" s="1"/>
  <c r="AA76" i="1" s="1"/>
  <c r="AN25" i="1"/>
  <c r="AN52" i="1" s="1"/>
  <c r="AN76" i="1" s="1"/>
  <c r="BA25" i="1"/>
  <c r="BA52" i="1"/>
  <c r="BA76" i="1" s="1"/>
  <c r="AY25" i="1"/>
  <c r="AY52" i="1" s="1"/>
  <c r="AY76" i="1" s="1"/>
  <c r="AA59" i="1"/>
  <c r="AN59" i="1"/>
  <c r="BA59" i="1"/>
  <c r="R56" i="1"/>
  <c r="R59" i="1"/>
  <c r="R74" i="1" s="1"/>
  <c r="R77" i="1" s="1"/>
  <c r="N56" i="1"/>
  <c r="N59" i="1"/>
  <c r="I59" i="1"/>
  <c r="I74" i="1" s="1"/>
  <c r="I77" i="1" s="1"/>
  <c r="N49" i="1"/>
  <c r="N51" i="1" s="1"/>
  <c r="H51" i="1"/>
  <c r="BB25" i="1"/>
  <c r="BB52" i="1"/>
  <c r="BB76" i="1" s="1"/>
  <c r="BW18" i="1"/>
  <c r="N18" i="1"/>
  <c r="H25" i="1"/>
  <c r="H52" i="1" s="1"/>
  <c r="H76" i="1" s="1"/>
  <c r="Q16" i="4"/>
  <c r="R15" i="4"/>
  <c r="BL25" i="1"/>
  <c r="BL52" i="1" s="1"/>
  <c r="BL76" i="1" s="1"/>
  <c r="AU17" i="5"/>
  <c r="AU53" i="5"/>
  <c r="AU30" i="5"/>
  <c r="AU69" i="5"/>
  <c r="AU73" i="5"/>
  <c r="AU25" i="5"/>
  <c r="BH25" i="1"/>
  <c r="BH52" i="1" s="1"/>
  <c r="BH76" i="1" s="1"/>
  <c r="AU22" i="5"/>
  <c r="AV7" i="5"/>
  <c r="AU78" i="5"/>
  <c r="AU28" i="5"/>
  <c r="D16" i="4"/>
  <c r="E15" i="4"/>
  <c r="E16" i="4"/>
  <c r="N15" i="3"/>
  <c r="M16" i="3"/>
  <c r="AO17" i="3"/>
  <c r="AO15" i="3"/>
  <c r="AP21" i="5"/>
  <c r="Q16" i="3"/>
  <c r="R15" i="3"/>
  <c r="R16" i="3" s="1"/>
  <c r="AZ52" i="1"/>
  <c r="AZ76" i="1" s="1"/>
  <c r="H78" i="5"/>
  <c r="I22" i="5"/>
  <c r="H22" i="5"/>
  <c r="N90" i="5"/>
  <c r="N88" i="5"/>
  <c r="BD58" i="5"/>
  <c r="BD26" i="5"/>
  <c r="BD62" i="5"/>
  <c r="BD81" i="5"/>
  <c r="BD54" i="5"/>
  <c r="BD16" i="5"/>
  <c r="BD64" i="5"/>
  <c r="BD66" i="5"/>
  <c r="BD45" i="5"/>
  <c r="BD72" i="5"/>
  <c r="BD11" i="5"/>
  <c r="BD53" i="5"/>
  <c r="BD73" i="5"/>
  <c r="BD31" i="5"/>
  <c r="BD13" i="5"/>
  <c r="BD39" i="5"/>
  <c r="BD33" i="5"/>
  <c r="BE7" i="5"/>
  <c r="BD15" i="5"/>
  <c r="BD61" i="5"/>
  <c r="BD22" i="5"/>
  <c r="BD21" i="5" s="1"/>
  <c r="BD44" i="5"/>
  <c r="BD20" i="5"/>
  <c r="BD27" i="5"/>
  <c r="BD18" i="5"/>
  <c r="BD25" i="5"/>
  <c r="BD42" i="5"/>
  <c r="BD49" i="5"/>
  <c r="BD29" i="5"/>
  <c r="BD60" i="5"/>
  <c r="BD55" i="5"/>
  <c r="BD30" i="5"/>
  <c r="BD68" i="5"/>
  <c r="BD37" i="5"/>
  <c r="BD41" i="5"/>
  <c r="BD36" i="5"/>
  <c r="BD57" i="5"/>
  <c r="BD28" i="5"/>
  <c r="BD69" i="5"/>
  <c r="BD63" i="5"/>
  <c r="BD78" i="5"/>
  <c r="BD46" i="5"/>
  <c r="BD67" i="5"/>
  <c r="BD77" i="5"/>
  <c r="BD10" i="5"/>
  <c r="BD23" i="5"/>
  <c r="BD34" i="5"/>
  <c r="BD79" i="5"/>
  <c r="J15" i="4"/>
  <c r="I16" i="4"/>
  <c r="I51" i="5"/>
  <c r="H51" i="5"/>
  <c r="CB90" i="5"/>
  <c r="O93" i="5"/>
  <c r="AC27" i="5"/>
  <c r="AC55" i="5"/>
  <c r="AC68" i="5"/>
  <c r="AC36" i="5"/>
  <c r="AC59" i="5"/>
  <c r="AC26" i="5"/>
  <c r="AC58" i="5"/>
  <c r="AC52" i="5"/>
  <c r="AC44" i="5"/>
  <c r="AC72" i="5"/>
  <c r="AC41" i="5"/>
  <c r="AC15" i="5"/>
  <c r="AC62" i="5"/>
  <c r="AC11" i="5"/>
  <c r="AC76" i="5"/>
  <c r="AC45" i="5"/>
  <c r="AC40" i="5"/>
  <c r="AC77" i="5"/>
  <c r="AC49" i="5"/>
  <c r="AC80" i="5"/>
  <c r="AC48" i="5"/>
  <c r="AC31" i="5"/>
  <c r="AC25" i="5"/>
  <c r="AD7" i="5"/>
  <c r="AD76" i="5" s="1"/>
  <c r="AC9" i="5"/>
  <c r="AC33" i="5"/>
  <c r="AC64" i="5"/>
  <c r="AC63" i="5"/>
  <c r="AC24" i="5"/>
  <c r="AC18" i="5"/>
  <c r="AC39" i="5"/>
  <c r="AC28" i="5"/>
  <c r="AC29" i="5"/>
  <c r="AC34" i="5"/>
  <c r="AC61" i="5"/>
  <c r="AC37" i="5"/>
  <c r="AC60" i="5"/>
  <c r="AC54" i="5"/>
  <c r="AC12" i="5"/>
  <c r="AC42" i="5"/>
  <c r="AC70" i="5"/>
  <c r="AC35" i="5"/>
  <c r="AC38" i="5"/>
  <c r="AC30" i="5"/>
  <c r="AC47" i="5"/>
  <c r="AC46" i="5"/>
  <c r="AC75" i="5"/>
  <c r="AC69" i="5"/>
  <c r="AC20" i="5"/>
  <c r="AC13" i="5"/>
  <c r="AC79" i="5"/>
  <c r="AC81" i="5"/>
  <c r="AC57" i="5"/>
  <c r="AC56" i="5" s="1"/>
  <c r="AC82" i="5"/>
  <c r="AC71" i="5"/>
  <c r="AC73" i="5"/>
  <c r="AC51" i="5"/>
  <c r="BD75" i="5"/>
  <c r="BD17" i="5"/>
  <c r="I12" i="5"/>
  <c r="H12" i="5"/>
  <c r="J8" i="5"/>
  <c r="AO32" i="5"/>
  <c r="AL25" i="1"/>
  <c r="AL52" i="1" s="1"/>
  <c r="AL76" i="1" s="1"/>
  <c r="BD47" i="5"/>
  <c r="AB8" i="5"/>
  <c r="AB90" i="5" s="1"/>
  <c r="O94" i="5" s="1"/>
  <c r="H48" i="5"/>
  <c r="Y88" i="5"/>
  <c r="Y90" i="5"/>
  <c r="AO8" i="5"/>
  <c r="AO56" i="5"/>
  <c r="BO8" i="5"/>
  <c r="T75" i="1"/>
  <c r="T78" i="1" s="1"/>
  <c r="BD43" i="5"/>
  <c r="H38" i="5"/>
  <c r="AT44" i="5"/>
  <c r="AT79" i="5"/>
  <c r="AT47" i="5"/>
  <c r="BD12" i="5"/>
  <c r="H18" i="5"/>
  <c r="BD40" i="5"/>
  <c r="BD32" i="5" s="1"/>
  <c r="BJ76" i="1"/>
  <c r="BD76" i="5"/>
  <c r="BG25" i="1"/>
  <c r="BG52" i="1" s="1"/>
  <c r="BG76" i="1" s="1"/>
  <c r="AC22" i="5"/>
  <c r="AC21" i="5" s="1"/>
  <c r="BR29" i="5"/>
  <c r="J65" i="5"/>
  <c r="I66" i="5"/>
  <c r="I65" i="5" s="1"/>
  <c r="AH25" i="1"/>
  <c r="AH52" i="1"/>
  <c r="AH76" i="1"/>
  <c r="BW32" i="1"/>
  <c r="N32" i="1"/>
  <c r="I16" i="5"/>
  <c r="H16" i="5"/>
  <c r="H45" i="5"/>
  <c r="I72" i="5"/>
  <c r="H72" i="5"/>
  <c r="P88" i="5"/>
  <c r="P90" i="5"/>
  <c r="U88" i="5"/>
  <c r="AO74" i="5"/>
  <c r="AO90" i="5" s="1"/>
  <c r="O95" i="5" s="1"/>
  <c r="AO21" i="5"/>
  <c r="BR50" i="5"/>
  <c r="BR10" i="5"/>
  <c r="BR55" i="5"/>
  <c r="BR39" i="5"/>
  <c r="BR19" i="5"/>
  <c r="BF25" i="1"/>
  <c r="BF52" i="1" s="1"/>
  <c r="BF76" i="1"/>
  <c r="BQ81" i="5"/>
  <c r="I54" i="5"/>
  <c r="H54" i="5" s="1"/>
  <c r="Z90" i="5"/>
  <c r="Z88" i="5"/>
  <c r="H62" i="5"/>
  <c r="BR25" i="5"/>
  <c r="BR16" i="5"/>
  <c r="BR68" i="5"/>
  <c r="BR65" i="5" s="1"/>
  <c r="BR61" i="5"/>
  <c r="BR56" i="5"/>
  <c r="BR41" i="5"/>
  <c r="BR73" i="5"/>
  <c r="BR28" i="5"/>
  <c r="BR46" i="5"/>
  <c r="BR69" i="5"/>
  <c r="BR82" i="5"/>
  <c r="BR74" i="5"/>
  <c r="I56" i="5"/>
  <c r="H77" i="5"/>
  <c r="AV25" i="1"/>
  <c r="AV52" i="1" s="1"/>
  <c r="AV76" i="1"/>
  <c r="J56" i="5"/>
  <c r="H56" i="5" s="1"/>
  <c r="AQ23" i="5"/>
  <c r="AQ21" i="5"/>
  <c r="AQ63" i="5"/>
  <c r="AQ56" i="5" s="1"/>
  <c r="AQ37" i="5"/>
  <c r="AQ45" i="5"/>
  <c r="AQ49" i="5"/>
  <c r="AQ42" i="5"/>
  <c r="AQ19" i="5"/>
  <c r="AQ33" i="5"/>
  <c r="AQ13" i="5"/>
  <c r="BQ49" i="5"/>
  <c r="BQ54" i="5"/>
  <c r="BQ32" i="5" s="1"/>
  <c r="BQ57" i="5"/>
  <c r="BQ53" i="5"/>
  <c r="BQ23" i="5"/>
  <c r="BQ79" i="5"/>
  <c r="BQ47" i="5"/>
  <c r="BQ20" i="5"/>
  <c r="BQ28" i="5"/>
  <c r="BQ12" i="5"/>
  <c r="BQ63" i="5"/>
  <c r="BQ29" i="5"/>
  <c r="BQ21" i="5" s="1"/>
  <c r="BQ58" i="5"/>
  <c r="BQ39" i="5"/>
  <c r="BQ75" i="5"/>
  <c r="BQ17" i="5"/>
  <c r="BQ36" i="5"/>
  <c r="BQ72" i="5"/>
  <c r="BQ31" i="5"/>
  <c r="BQ78" i="5"/>
  <c r="O88" i="5"/>
  <c r="O90" i="5"/>
  <c r="H42" i="5"/>
  <c r="AV51" i="1"/>
  <c r="BM52" i="1"/>
  <c r="BM76" i="1"/>
  <c r="BM75" i="1" s="1"/>
  <c r="BM78" i="1"/>
  <c r="I50" i="5"/>
  <c r="H50" i="5" s="1"/>
  <c r="H69" i="5"/>
  <c r="I83" i="5"/>
  <c r="H83" i="5" s="1"/>
  <c r="I11" i="5"/>
  <c r="H11" i="5"/>
  <c r="BP14" i="5"/>
  <c r="J32" i="5"/>
  <c r="BE51" i="5"/>
  <c r="BE35" i="5"/>
  <c r="BE73" i="5"/>
  <c r="BE53" i="5"/>
  <c r="BE58" i="5"/>
  <c r="BE77" i="5"/>
  <c r="BE19" i="5"/>
  <c r="BE71" i="5"/>
  <c r="BE16" i="5"/>
  <c r="BE46" i="5"/>
  <c r="BE69" i="5"/>
  <c r="BE70" i="5"/>
  <c r="BE14" i="5"/>
  <c r="BE60" i="5"/>
  <c r="BE55" i="5"/>
  <c r="BE24" i="5"/>
  <c r="BE38" i="5"/>
  <c r="BE72" i="5"/>
  <c r="BE59" i="5"/>
  <c r="BE63" i="5"/>
  <c r="BE66" i="5"/>
  <c r="BE28" i="5"/>
  <c r="BE22" i="5"/>
  <c r="BE31" i="5"/>
  <c r="BE17" i="5"/>
  <c r="BE11" i="5"/>
  <c r="BE39" i="5"/>
  <c r="BE25" i="5"/>
  <c r="BE37" i="5"/>
  <c r="BE82" i="5"/>
  <c r="BE29" i="5"/>
  <c r="BE75" i="5"/>
  <c r="BE61" i="5"/>
  <c r="BE26" i="5"/>
  <c r="BE67" i="5"/>
  <c r="BE45" i="5"/>
  <c r="BE47" i="5"/>
  <c r="BE48" i="5"/>
  <c r="BE79" i="5"/>
  <c r="BE12" i="5"/>
  <c r="BE18" i="5"/>
  <c r="BE49" i="5"/>
  <c r="BE23" i="5"/>
  <c r="BE76" i="5"/>
  <c r="BE80" i="5"/>
  <c r="BE54" i="5"/>
  <c r="BE15" i="5"/>
  <c r="H66" i="5"/>
  <c r="AD69" i="5"/>
  <c r="AD33" i="5"/>
  <c r="AD38" i="5"/>
  <c r="AE7" i="5"/>
  <c r="AD34" i="5"/>
  <c r="AD9" i="5"/>
  <c r="AD49" i="5"/>
  <c r="AD14" i="5"/>
  <c r="AD37" i="5"/>
  <c r="AD22" i="5"/>
  <c r="AD20" i="5"/>
  <c r="AD18" i="5"/>
  <c r="AD77" i="5"/>
  <c r="AD53" i="5"/>
  <c r="AD55" i="5"/>
  <c r="AD31" i="5"/>
  <c r="AD39" i="5"/>
  <c r="AD78" i="5"/>
  <c r="AD28" i="5"/>
  <c r="AD11" i="5"/>
  <c r="AD60" i="5"/>
  <c r="AD68" i="5"/>
  <c r="AD52" i="5"/>
  <c r="AD62" i="5"/>
  <c r="AD67" i="5"/>
  <c r="AD26" i="5"/>
  <c r="AD23" i="5"/>
  <c r="AD45" i="5"/>
  <c r="AD73" i="5"/>
  <c r="AD48" i="5"/>
  <c r="AD17" i="5"/>
  <c r="AD24" i="5"/>
  <c r="AD54" i="5"/>
  <c r="AD75" i="5"/>
  <c r="AD57" i="5"/>
  <c r="AD59" i="5"/>
  <c r="AD29" i="5"/>
  <c r="AD30" i="5"/>
  <c r="AD72" i="5"/>
  <c r="AD16" i="5"/>
  <c r="AD47" i="5"/>
  <c r="AD71" i="5"/>
  <c r="AD13" i="5"/>
  <c r="AD51" i="5"/>
  <c r="AD41" i="5"/>
  <c r="AD42" i="5"/>
  <c r="AD61" i="5"/>
  <c r="AD46" i="5"/>
  <c r="AD36" i="5"/>
  <c r="AD15" i="5"/>
  <c r="AD81" i="5"/>
  <c r="AD10" i="5"/>
  <c r="AD80" i="5"/>
  <c r="AD66" i="5"/>
  <c r="AD63" i="5"/>
  <c r="AD43" i="5"/>
  <c r="AD70" i="5"/>
  <c r="AD35" i="5"/>
  <c r="AD32" i="5" s="1"/>
  <c r="AD79" i="5"/>
  <c r="AD83" i="5"/>
  <c r="AD44" i="5"/>
  <c r="AD40" i="5"/>
  <c r="AD50" i="5"/>
  <c r="AD27" i="5"/>
  <c r="AD64" i="5"/>
  <c r="H65" i="5"/>
  <c r="AC74" i="5"/>
  <c r="BD74" i="5"/>
  <c r="BD56" i="5"/>
  <c r="BD65" i="5"/>
  <c r="AV46" i="5"/>
  <c r="AV29" i="5"/>
  <c r="AV63" i="5"/>
  <c r="AV78" i="5"/>
  <c r="AV59" i="5"/>
  <c r="AV67" i="5"/>
  <c r="AV16" i="5"/>
  <c r="AV50" i="5"/>
  <c r="AV73" i="5"/>
  <c r="AV15" i="5"/>
  <c r="AV38" i="5"/>
  <c r="AV60" i="5"/>
  <c r="AV83" i="5"/>
  <c r="AV52" i="5"/>
  <c r="AV61" i="5"/>
  <c r="AV40" i="5"/>
  <c r="AV66" i="5"/>
  <c r="AV17" i="5"/>
  <c r="AV81" i="5"/>
  <c r="AV45" i="5"/>
  <c r="AV48" i="5"/>
  <c r="AV19" i="5"/>
  <c r="AV24" i="5"/>
  <c r="AV80" i="5"/>
  <c r="AV34" i="5"/>
  <c r="AV10" i="5"/>
  <c r="AV58" i="5"/>
  <c r="AV72" i="5"/>
  <c r="AV14" i="5"/>
  <c r="AV13" i="5"/>
  <c r="AV43" i="5"/>
  <c r="AV12" i="5"/>
  <c r="AV77" i="5"/>
  <c r="AV79" i="5"/>
  <c r="AV82" i="5"/>
  <c r="AV36" i="5"/>
  <c r="AV53" i="5"/>
  <c r="AV69" i="5"/>
  <c r="AW7" i="5"/>
  <c r="AW70" i="5" s="1"/>
  <c r="AV70" i="5"/>
  <c r="AV47" i="5"/>
  <c r="AV68" i="5"/>
  <c r="AV49" i="5"/>
  <c r="AV62" i="5"/>
  <c r="AV9" i="5"/>
  <c r="AV31" i="5"/>
  <c r="AV28" i="5"/>
  <c r="AV71" i="5"/>
  <c r="AV41" i="5"/>
  <c r="AV18" i="5"/>
  <c r="AV35" i="5"/>
  <c r="AV42" i="5"/>
  <c r="AV11" i="5"/>
  <c r="AV27" i="5"/>
  <c r="AV26" i="5"/>
  <c r="AV23" i="5"/>
  <c r="AV25" i="5"/>
  <c r="AV22" i="5"/>
  <c r="AV21" i="5" s="1"/>
  <c r="AV37" i="5"/>
  <c r="AV55" i="5"/>
  <c r="AV57" i="5"/>
  <c r="AV64" i="5"/>
  <c r="AV51" i="5"/>
  <c r="AV33" i="5"/>
  <c r="AV54" i="5"/>
  <c r="AV20" i="5"/>
  <c r="AV76" i="5"/>
  <c r="AV75" i="5"/>
  <c r="AV30" i="5"/>
  <c r="AV39" i="5"/>
  <c r="AV32" i="5" s="1"/>
  <c r="AV44" i="5"/>
  <c r="AW41" i="5"/>
  <c r="AW75" i="5"/>
  <c r="AW29" i="5"/>
  <c r="AW72" i="5"/>
  <c r="AW42" i="5"/>
  <c r="AW55" i="5"/>
  <c r="AW12" i="5"/>
  <c r="AE76" i="5"/>
  <c r="AE11" i="5"/>
  <c r="AE45" i="5"/>
  <c r="AE35" i="5"/>
  <c r="AE27" i="5"/>
  <c r="AE14" i="5"/>
  <c r="AE36" i="5"/>
  <c r="AE33" i="5"/>
  <c r="AE70" i="5"/>
  <c r="AE28" i="5"/>
  <c r="AE49" i="5"/>
  <c r="AE24" i="5"/>
  <c r="AE13" i="5"/>
  <c r="AE51" i="5"/>
  <c r="AE34" i="5"/>
  <c r="AE48" i="5"/>
  <c r="AE16" i="5"/>
  <c r="AE60" i="5"/>
  <c r="AE58" i="5"/>
  <c r="AE55" i="5"/>
  <c r="AE54" i="5"/>
  <c r="AE50" i="5"/>
  <c r="AE46" i="5"/>
  <c r="AE79" i="5"/>
  <c r="AE83" i="5"/>
  <c r="AE66" i="5"/>
  <c r="AE52" i="5"/>
  <c r="AE40" i="5"/>
  <c r="AE75" i="5"/>
  <c r="AE23" i="5"/>
  <c r="AE15" i="5"/>
  <c r="AE69" i="5"/>
  <c r="AE53" i="5"/>
  <c r="AE67" i="5"/>
  <c r="AE43" i="5"/>
  <c r="AE73" i="5"/>
  <c r="AE22" i="5"/>
  <c r="AE10" i="5"/>
  <c r="AE61" i="5"/>
  <c r="AE47" i="5"/>
  <c r="AE38" i="5"/>
  <c r="AE18" i="5"/>
  <c r="AE71" i="5"/>
  <c r="AE19" i="5"/>
  <c r="AE81" i="5"/>
  <c r="AE26" i="5"/>
  <c r="AE63" i="5"/>
  <c r="AE44" i="5"/>
  <c r="AE29" i="5"/>
  <c r="AE62" i="5"/>
  <c r="AE72" i="5"/>
  <c r="AE41" i="5"/>
  <c r="AE39" i="5"/>
  <c r="AE9" i="5"/>
  <c r="AE37" i="5"/>
  <c r="AE68" i="5"/>
  <c r="AE42" i="5"/>
  <c r="AE20" i="5"/>
  <c r="AE17" i="5"/>
  <c r="AF7" i="5"/>
  <c r="AF66" i="5" s="1"/>
  <c r="AE80" i="5"/>
  <c r="AE59" i="5"/>
  <c r="AE25" i="5"/>
  <c r="AE77" i="5"/>
  <c r="AE82" i="5"/>
  <c r="AV56" i="5"/>
  <c r="AV74" i="5"/>
  <c r="AF77" i="5"/>
  <c r="AF75" i="5"/>
  <c r="AF40" i="5"/>
  <c r="AF34" i="5"/>
  <c r="AF20" i="5"/>
  <c r="AF26" i="5"/>
  <c r="AF71" i="5"/>
  <c r="AF83" i="5"/>
  <c r="AF29" i="5"/>
  <c r="AF59" i="5"/>
  <c r="AF73" i="5"/>
  <c r="AF36" i="5"/>
  <c r="AF22" i="5"/>
  <c r="AF39" i="5"/>
  <c r="AF11" i="5"/>
  <c r="AF78" i="5"/>
  <c r="AF69" i="5"/>
  <c r="AF76" i="5"/>
  <c r="AF41" i="5"/>
  <c r="AF72" i="5"/>
  <c r="AF44" i="5"/>
  <c r="AF50" i="5"/>
  <c r="AF48" i="5"/>
  <c r="AF58" i="5"/>
  <c r="AF10" i="5"/>
  <c r="AF19" i="5"/>
  <c r="AF35" i="5"/>
  <c r="AF43" i="5"/>
  <c r="AF46" i="5"/>
  <c r="AF63" i="5"/>
  <c r="AF70" i="5"/>
  <c r="AF57" i="5"/>
  <c r="AF33" i="5"/>
  <c r="AF51" i="5"/>
  <c r="AF24" i="5"/>
  <c r="AF67" i="5"/>
  <c r="AF64" i="5"/>
  <c r="AG7" i="5"/>
  <c r="AG53" i="5" s="1"/>
  <c r="AF12" i="5"/>
  <c r="AF60" i="5"/>
  <c r="AF28" i="5"/>
  <c r="AF27" i="5"/>
  <c r="AF53" i="5"/>
  <c r="AF14" i="5"/>
  <c r="AE65" i="5"/>
  <c r="AG80" i="5"/>
  <c r="AG79" i="5"/>
  <c r="AG62" i="5"/>
  <c r="AG25" i="5"/>
  <c r="AG15" i="5"/>
  <c r="AG33" i="5"/>
  <c r="AG81" i="5"/>
  <c r="AG22" i="5"/>
  <c r="AG12" i="5"/>
  <c r="AG47" i="5"/>
  <c r="AG77" i="5"/>
  <c r="AG23" i="5"/>
  <c r="AG83" i="5"/>
  <c r="AG26" i="5"/>
  <c r="AG58" i="5"/>
  <c r="AG78" i="5"/>
  <c r="AG55" i="5"/>
  <c r="AG34" i="5"/>
  <c r="AG59" i="5"/>
  <c r="AH7" i="5"/>
  <c r="AH77" i="5" s="1"/>
  <c r="AG43" i="5"/>
  <c r="AG10" i="5"/>
  <c r="AG35" i="5"/>
  <c r="AG9" i="5"/>
  <c r="AG30" i="5"/>
  <c r="AG18" i="5"/>
  <c r="AG52" i="5"/>
  <c r="AG67" i="5"/>
  <c r="AG24" i="5"/>
  <c r="AG50" i="5"/>
  <c r="AG39" i="5"/>
  <c r="AG66" i="5"/>
  <c r="AG72" i="5"/>
  <c r="AG27" i="5"/>
  <c r="AG16" i="5"/>
  <c r="AG42" i="5"/>
  <c r="AG69" i="5"/>
  <c r="AG54" i="5"/>
  <c r="AG60" i="5"/>
  <c r="AG82" i="5"/>
  <c r="AG73" i="5"/>
  <c r="AG44" i="5"/>
  <c r="AG40" i="5"/>
  <c r="AG13" i="5"/>
  <c r="AG68" i="5"/>
  <c r="AG64" i="5"/>
  <c r="AG38" i="5"/>
  <c r="AG51" i="5"/>
  <c r="AG61" i="5"/>
  <c r="AH62" i="5"/>
  <c r="AH68" i="5"/>
  <c r="AH28" i="5"/>
  <c r="AH24" i="5"/>
  <c r="AH78" i="5"/>
  <c r="AH53" i="5"/>
  <c r="AH52" i="5"/>
  <c r="AH15" i="5"/>
  <c r="AH30" i="5"/>
  <c r="AH55" i="5"/>
  <c r="AH20" i="5"/>
  <c r="AH37" i="5"/>
  <c r="AH63" i="5"/>
  <c r="AH80" i="5"/>
  <c r="AH49" i="5"/>
  <c r="AH22" i="5"/>
  <c r="AH39" i="5"/>
  <c r="AH71" i="5"/>
  <c r="AH79" i="5"/>
  <c r="AH31" i="5"/>
  <c r="AH27" i="5"/>
  <c r="AH67" i="5"/>
  <c r="AH69" i="5"/>
  <c r="AH73" i="5"/>
  <c r="AH70" i="5"/>
  <c r="AH61" i="5"/>
  <c r="AH25" i="5"/>
  <c r="AH34" i="5"/>
  <c r="AH54" i="5"/>
  <c r="AH51" i="5"/>
  <c r="AH83" i="5"/>
  <c r="AH60" i="5"/>
  <c r="AH16" i="5"/>
  <c r="AH48" i="5"/>
  <c r="AH35" i="5"/>
  <c r="AH75" i="5"/>
  <c r="AH18" i="5"/>
  <c r="AH14" i="5"/>
  <c r="AH47" i="5"/>
  <c r="AH40" i="5"/>
  <c r="AH72" i="5"/>
  <c r="AH41" i="5"/>
  <c r="AH82" i="5"/>
  <c r="AH33" i="5"/>
  <c r="AH59" i="5"/>
  <c r="AH9" i="5"/>
  <c r="AH19" i="5"/>
  <c r="J52" i="1" l="1"/>
  <c r="J76" i="1" s="1"/>
  <c r="J75" i="1" s="1"/>
  <c r="R52" i="1"/>
  <c r="R76" i="1" s="1"/>
  <c r="R75" i="1" s="1"/>
  <c r="R78" i="1" s="1"/>
  <c r="BE25" i="1"/>
  <c r="BE52" i="1" s="1"/>
  <c r="BE76" i="1" s="1"/>
  <c r="BW25" i="1"/>
  <c r="K75" i="1"/>
  <c r="AF65" i="5"/>
  <c r="AT56" i="5"/>
  <c r="AH76" i="5"/>
  <c r="AH36" i="5"/>
  <c r="AH32" i="5" s="1"/>
  <c r="AI7" i="5"/>
  <c r="AH57" i="5"/>
  <c r="AH17" i="5"/>
  <c r="AH44" i="5"/>
  <c r="AG14" i="5"/>
  <c r="AG48" i="5"/>
  <c r="AG37" i="5"/>
  <c r="AG20" i="5"/>
  <c r="AG46" i="5"/>
  <c r="AF49" i="5"/>
  <c r="AF54" i="5"/>
  <c r="AF81" i="5"/>
  <c r="AF13" i="5"/>
  <c r="AF47" i="5"/>
  <c r="AE32" i="5"/>
  <c r="AW30" i="5"/>
  <c r="AW13" i="5"/>
  <c r="AV8" i="5"/>
  <c r="AG8" i="5"/>
  <c r="AW35" i="5"/>
  <c r="AW16" i="5"/>
  <c r="AH12" i="5"/>
  <c r="AH66" i="5"/>
  <c r="AH65" i="5" s="1"/>
  <c r="AH10" i="5"/>
  <c r="AH58" i="5"/>
  <c r="AH11" i="5"/>
  <c r="AH64" i="5"/>
  <c r="AG28" i="5"/>
  <c r="AG21" i="5" s="1"/>
  <c r="AG19" i="5"/>
  <c r="AG31" i="5"/>
  <c r="AG71" i="5"/>
  <c r="AF55" i="5"/>
  <c r="AF42" i="5"/>
  <c r="AF68" i="5"/>
  <c r="AW73" i="5"/>
  <c r="AW83" i="5"/>
  <c r="AG75" i="5"/>
  <c r="AG74" i="5" s="1"/>
  <c r="AG49" i="5"/>
  <c r="AG70" i="5"/>
  <c r="AG65" i="5" s="1"/>
  <c r="AG57" i="5"/>
  <c r="AG56" i="5" s="1"/>
  <c r="AG17" i="5"/>
  <c r="AG36" i="5"/>
  <c r="AG32" i="5" s="1"/>
  <c r="AG45" i="5"/>
  <c r="AG29" i="5"/>
  <c r="AG76" i="5"/>
  <c r="AG41" i="5"/>
  <c r="AG11" i="5"/>
  <c r="AG63" i="5"/>
  <c r="AW20" i="5"/>
  <c r="AW63" i="5"/>
  <c r="AV65" i="5"/>
  <c r="AH13" i="5"/>
  <c r="AH26" i="5"/>
  <c r="AH38" i="5"/>
  <c r="AH42" i="5"/>
  <c r="AH45" i="5"/>
  <c r="AH43" i="5"/>
  <c r="AW34" i="5"/>
  <c r="AW44" i="5"/>
  <c r="AW31" i="5"/>
  <c r="AW50" i="5"/>
  <c r="AW57" i="5"/>
  <c r="AW36" i="5"/>
  <c r="AW39" i="5"/>
  <c r="AW43" i="5"/>
  <c r="AW67" i="5"/>
  <c r="AW11" i="5"/>
  <c r="AW27" i="5"/>
  <c r="AW18" i="5"/>
  <c r="AW24" i="5"/>
  <c r="AW53" i="5"/>
  <c r="AW9" i="5"/>
  <c r="AW76" i="5"/>
  <c r="AW74" i="5" s="1"/>
  <c r="AW64" i="5"/>
  <c r="AW33" i="5"/>
  <c r="AW25" i="5"/>
  <c r="AW47" i="5"/>
  <c r="AW80" i="5"/>
  <c r="AW52" i="5"/>
  <c r="AW54" i="5"/>
  <c r="AW71" i="5"/>
  <c r="AW60" i="5"/>
  <c r="AW61" i="5"/>
  <c r="AW62" i="5"/>
  <c r="AW48" i="5"/>
  <c r="AW19" i="5"/>
  <c r="AX7" i="5"/>
  <c r="AW58" i="5"/>
  <c r="AW28" i="5"/>
  <c r="AW22" i="5"/>
  <c r="AW21" i="5" s="1"/>
  <c r="AW17" i="5"/>
  <c r="AW23" i="5"/>
  <c r="AW82" i="5"/>
  <c r="AW49" i="5"/>
  <c r="AW15" i="5"/>
  <c r="AW81" i="5"/>
  <c r="AW40" i="5"/>
  <c r="AW14" i="5"/>
  <c r="AW78" i="5"/>
  <c r="AW59" i="5"/>
  <c r="AW77" i="5"/>
  <c r="AW51" i="5"/>
  <c r="AW38" i="5"/>
  <c r="AW26" i="5"/>
  <c r="AW66" i="5"/>
  <c r="AW46" i="5"/>
  <c r="AW45" i="5"/>
  <c r="AW68" i="5"/>
  <c r="AW79" i="5"/>
  <c r="AW37" i="5"/>
  <c r="AW69" i="5"/>
  <c r="AU32" i="5"/>
  <c r="AH23" i="5"/>
  <c r="AH46" i="5"/>
  <c r="AH81" i="5"/>
  <c r="AH50" i="5"/>
  <c r="AH29" i="5"/>
  <c r="AF25" i="5"/>
  <c r="AF61" i="5"/>
  <c r="AF56" i="5" s="1"/>
  <c r="AF18" i="5"/>
  <c r="AF80" i="5"/>
  <c r="AF17" i="5"/>
  <c r="AF15" i="5"/>
  <c r="AF31" i="5"/>
  <c r="AF45" i="5"/>
  <c r="AF38" i="5"/>
  <c r="AF82" i="5"/>
  <c r="AF16" i="5"/>
  <c r="AF30" i="5"/>
  <c r="AF23" i="5"/>
  <c r="AF52" i="5"/>
  <c r="AF79" i="5"/>
  <c r="AF74" i="5" s="1"/>
  <c r="AF37" i="5"/>
  <c r="AF32" i="5" s="1"/>
  <c r="AF9" i="5"/>
  <c r="AF8" i="5" s="1"/>
  <c r="AF62" i="5"/>
  <c r="AE21" i="5"/>
  <c r="AW10" i="5"/>
  <c r="AC32" i="5"/>
  <c r="H75" i="5"/>
  <c r="I74" i="5"/>
  <c r="H74" i="5" s="1"/>
  <c r="AR21" i="5"/>
  <c r="BE34" i="5"/>
  <c r="BE20" i="5"/>
  <c r="BE33" i="5"/>
  <c r="BE32" i="5" s="1"/>
  <c r="BE43" i="5"/>
  <c r="BE44" i="5"/>
  <c r="BE81" i="5"/>
  <c r="BE13" i="5"/>
  <c r="BE40" i="5"/>
  <c r="BE36" i="5"/>
  <c r="BE9" i="5"/>
  <c r="BE41" i="5"/>
  <c r="BE78" i="5"/>
  <c r="BE74" i="5" s="1"/>
  <c r="BE68" i="5"/>
  <c r="BE65" i="5" s="1"/>
  <c r="BF7" i="5"/>
  <c r="BE52" i="5"/>
  <c r="BE50" i="5"/>
  <c r="BE64" i="5"/>
  <c r="BE42" i="5"/>
  <c r="BE57" i="5"/>
  <c r="BE10" i="5"/>
  <c r="BE83" i="5"/>
  <c r="BE62" i="5"/>
  <c r="BE30" i="5"/>
  <c r="BE27" i="5"/>
  <c r="BE21" i="5" s="1"/>
  <c r="BS65" i="5"/>
  <c r="AD65" i="5"/>
  <c r="H24" i="5"/>
  <c r="I24" i="5"/>
  <c r="J21" i="5"/>
  <c r="J88" i="5" s="1"/>
  <c r="AE31" i="5"/>
  <c r="AE12" i="5"/>
  <c r="AE8" i="5" s="1"/>
  <c r="AE90" i="5" s="1"/>
  <c r="R94" i="5" s="1"/>
  <c r="AE30" i="5"/>
  <c r="AE78" i="5"/>
  <c r="AE74" i="5" s="1"/>
  <c r="AE64" i="5"/>
  <c r="AE57" i="5"/>
  <c r="AE56" i="5" s="1"/>
  <c r="BD8" i="5"/>
  <c r="BD90" i="5" s="1"/>
  <c r="Q91" i="5" s="1"/>
  <c r="BP8" i="5"/>
  <c r="BR8" i="5"/>
  <c r="AU48" i="5"/>
  <c r="AU27" i="5"/>
  <c r="AU21" i="5" s="1"/>
  <c r="AU77" i="5"/>
  <c r="BS23" i="5"/>
  <c r="BS43" i="5"/>
  <c r="AP32" i="5"/>
  <c r="BV25" i="1"/>
  <c r="BV52" i="1" s="1"/>
  <c r="BV76" i="1" s="1"/>
  <c r="BV75" i="1" s="1"/>
  <c r="BV78" i="1" s="1"/>
  <c r="N24" i="1"/>
  <c r="I41" i="1"/>
  <c r="I52" i="1" s="1"/>
  <c r="I76" i="1" s="1"/>
  <c r="I75" i="1" s="1"/>
  <c r="N29" i="1"/>
  <c r="N41" i="1" s="1"/>
  <c r="AU14" i="5"/>
  <c r="AU71" i="5"/>
  <c r="AU19" i="5"/>
  <c r="AU82" i="5"/>
  <c r="AU83" i="5"/>
  <c r="AU45" i="5"/>
  <c r="AU50" i="5"/>
  <c r="AU18" i="5"/>
  <c r="AU64" i="5"/>
  <c r="AU37" i="5"/>
  <c r="AU12" i="5"/>
  <c r="AU57" i="5"/>
  <c r="AU80" i="5"/>
  <c r="AU76" i="5"/>
  <c r="BS26" i="5"/>
  <c r="BS53" i="5"/>
  <c r="AR56" i="5"/>
  <c r="BS78" i="5"/>
  <c r="BS49" i="5"/>
  <c r="AM52" i="1"/>
  <c r="AM76" i="1" s="1"/>
  <c r="BK25" i="1"/>
  <c r="BK52" i="1" s="1"/>
  <c r="BK76" i="1" s="1"/>
  <c r="BS17" i="5"/>
  <c r="BS30" i="5"/>
  <c r="I13" i="5"/>
  <c r="I8" i="5" s="1"/>
  <c r="H13" i="5"/>
  <c r="H31" i="5"/>
  <c r="I31" i="5"/>
  <c r="X88" i="5"/>
  <c r="X90" i="5"/>
  <c r="BO32" i="5"/>
  <c r="AG52" i="1"/>
  <c r="AG76" i="1" s="1"/>
  <c r="N66" i="1"/>
  <c r="N73" i="1" s="1"/>
  <c r="N74" i="1" s="1"/>
  <c r="N77" i="1" s="1"/>
  <c r="H73" i="1"/>
  <c r="H74" i="1" s="1"/>
  <c r="H77" i="1" s="1"/>
  <c r="H75" i="1" s="1"/>
  <c r="BS44" i="5"/>
  <c r="BI25" i="1"/>
  <c r="BI52" i="1" s="1"/>
  <c r="BI76" i="1" s="1"/>
  <c r="H20" i="5"/>
  <c r="BS11" i="5"/>
  <c r="BS62" i="5"/>
  <c r="BS12" i="5"/>
  <c r="AP8" i="5"/>
  <c r="AP90" i="5" s="1"/>
  <c r="P95" i="5" s="1"/>
  <c r="AT20" i="5"/>
  <c r="AT82" i="5"/>
  <c r="AT28" i="5"/>
  <c r="AT18" i="5"/>
  <c r="AT9" i="5"/>
  <c r="AT58" i="5"/>
  <c r="AT38" i="5"/>
  <c r="AT72" i="5"/>
  <c r="AT14" i="5"/>
  <c r="AT83" i="5"/>
  <c r="AT34" i="5"/>
  <c r="AT52" i="5"/>
  <c r="AT45" i="5"/>
  <c r="AT32" i="5" s="1"/>
  <c r="AT75" i="5"/>
  <c r="AT74" i="5" s="1"/>
  <c r="AT23" i="5"/>
  <c r="AT31" i="5"/>
  <c r="AT26" i="5"/>
  <c r="AT24" i="5"/>
  <c r="AT43" i="5"/>
  <c r="BS72" i="5"/>
  <c r="BS22" i="5"/>
  <c r="BS45" i="5"/>
  <c r="R88" i="5"/>
  <c r="AD25" i="5"/>
  <c r="AD21" i="5" s="1"/>
  <c r="AD58" i="5"/>
  <c r="AD56" i="5" s="1"/>
  <c r="AD82" i="5"/>
  <c r="AD74" i="5" s="1"/>
  <c r="AD12" i="5"/>
  <c r="AD8" i="5" s="1"/>
  <c r="AD19" i="5"/>
  <c r="AU51" i="5"/>
  <c r="AU81" i="5"/>
  <c r="AU10" i="5"/>
  <c r="AU8" i="5" s="1"/>
  <c r="AU70" i="5"/>
  <c r="AU65" i="5" s="1"/>
  <c r="AU41" i="5"/>
  <c r="AT16" i="5"/>
  <c r="AT70" i="5"/>
  <c r="AT22" i="5"/>
  <c r="AT66" i="5"/>
  <c r="AT65" i="5" s="1"/>
  <c r="BS59" i="5"/>
  <c r="BS76" i="5"/>
  <c r="BS71" i="5"/>
  <c r="BS38" i="5"/>
  <c r="BS83" i="5"/>
  <c r="BS51" i="5"/>
  <c r="BS64" i="5"/>
  <c r="BS77" i="5"/>
  <c r="BS75" i="5"/>
  <c r="BS73" i="5"/>
  <c r="BS50" i="5"/>
  <c r="BS15" i="5"/>
  <c r="BS41" i="5"/>
  <c r="BS48" i="5"/>
  <c r="BS58" i="5"/>
  <c r="BS52" i="5"/>
  <c r="BS47" i="5"/>
  <c r="BS69" i="5"/>
  <c r="BS13" i="5"/>
  <c r="BS33" i="5"/>
  <c r="BS35" i="5"/>
  <c r="BS68" i="5"/>
  <c r="BS20" i="5"/>
  <c r="BS14" i="5"/>
  <c r="BS19" i="5"/>
  <c r="BS54" i="5"/>
  <c r="BS61" i="5"/>
  <c r="BS42" i="5"/>
  <c r="BS79" i="5"/>
  <c r="BS39" i="5"/>
  <c r="BS82" i="5"/>
  <c r="BS24" i="5"/>
  <c r="BS29" i="5"/>
  <c r="BS25" i="5"/>
  <c r="BS10" i="5"/>
  <c r="BS81" i="5"/>
  <c r="BS18" i="5"/>
  <c r="BS28" i="5"/>
  <c r="BS57" i="5"/>
  <c r="BS60" i="5"/>
  <c r="BS9" i="5"/>
  <c r="BS36" i="5"/>
  <c r="BT7" i="5"/>
  <c r="BS70" i="5"/>
  <c r="BS27" i="5"/>
  <c r="BS37" i="5"/>
  <c r="I39" i="5"/>
  <c r="I32" i="5" s="1"/>
  <c r="H32" i="5" s="1"/>
  <c r="H39" i="5"/>
  <c r="AR52" i="1"/>
  <c r="AR76" i="1" s="1"/>
  <c r="AO59" i="1"/>
  <c r="AS39" i="5"/>
  <c r="AS60" i="5"/>
  <c r="AS14" i="5"/>
  <c r="AS8" i="5" s="1"/>
  <c r="AS66" i="5"/>
  <c r="AS65" i="5" s="1"/>
  <c r="AS35" i="5"/>
  <c r="AS62" i="5"/>
  <c r="AR42" i="5"/>
  <c r="H30" i="5"/>
  <c r="H81" i="5"/>
  <c r="BB65" i="5"/>
  <c r="AC66" i="5"/>
  <c r="AC65" i="5" s="1"/>
  <c r="AC19" i="5"/>
  <c r="AC8" i="5" s="1"/>
  <c r="AC90" i="5" s="1"/>
  <c r="P94" i="5" s="1"/>
  <c r="BD25" i="1"/>
  <c r="BD52" i="1" s="1"/>
  <c r="BD76" i="1" s="1"/>
  <c r="BR34" i="5"/>
  <c r="BR37" i="5"/>
  <c r="BR38" i="5"/>
  <c r="BR24" i="5"/>
  <c r="BR21" i="5" s="1"/>
  <c r="BR54" i="5"/>
  <c r="BR49" i="5"/>
  <c r="BQ10" i="5"/>
  <c r="BQ8" i="5" s="1"/>
  <c r="BQ62" i="5"/>
  <c r="BQ70" i="5"/>
  <c r="BQ65" i="5" s="1"/>
  <c r="BQ77" i="5"/>
  <c r="BQ74" i="5" s="1"/>
  <c r="BQ61" i="5"/>
  <c r="BQ56" i="5" s="1"/>
  <c r="CD90" i="5"/>
  <c r="Q93" i="5" s="1"/>
  <c r="CF90" i="5"/>
  <c r="S93" i="5" s="1"/>
  <c r="BP68" i="5"/>
  <c r="BP25" i="5"/>
  <c r="BP55" i="5"/>
  <c r="BP41" i="5"/>
  <c r="BP31" i="5"/>
  <c r="BP37" i="5"/>
  <c r="BP18" i="5"/>
  <c r="BP69" i="5"/>
  <c r="BP49" i="5"/>
  <c r="BP79" i="5"/>
  <c r="BP24" i="5"/>
  <c r="BP23" i="5"/>
  <c r="BP78" i="5"/>
  <c r="BP74" i="5" s="1"/>
  <c r="BP28" i="5"/>
  <c r="BP40" i="5"/>
  <c r="BP83" i="5"/>
  <c r="BP34" i="5"/>
  <c r="BP32" i="5" s="1"/>
  <c r="BP67" i="5"/>
  <c r="BP48" i="5"/>
  <c r="BP51" i="5"/>
  <c r="BP64" i="5"/>
  <c r="BP56" i="5" s="1"/>
  <c r="H28" i="5"/>
  <c r="H52" i="5"/>
  <c r="BB74" i="5"/>
  <c r="S41" i="1"/>
  <c r="S52" i="1" s="1"/>
  <c r="S76" i="1" s="1"/>
  <c r="S75" i="1" s="1"/>
  <c r="S78" i="1" s="1"/>
  <c r="AP74" i="5"/>
  <c r="V90" i="5"/>
  <c r="BO21" i="5"/>
  <c r="K16" i="4"/>
  <c r="L15" i="4"/>
  <c r="AS18" i="5"/>
  <c r="AS41" i="5"/>
  <c r="AS16" i="5"/>
  <c r="AS55" i="5"/>
  <c r="AS32" i="5" s="1"/>
  <c r="S90" i="5"/>
  <c r="BB8" i="5"/>
  <c r="AO25" i="1"/>
  <c r="AO52" i="1" s="1"/>
  <c r="AO76" i="1" s="1"/>
  <c r="AJ25" i="1"/>
  <c r="AJ52" i="1" s="1"/>
  <c r="AJ76" i="1" s="1"/>
  <c r="AW25" i="1"/>
  <c r="AW52" i="1" s="1"/>
  <c r="AW76" i="1" s="1"/>
  <c r="BW22" i="1"/>
  <c r="N22" i="1"/>
  <c r="T88" i="5"/>
  <c r="CC90" i="5"/>
  <c r="P93" i="5" s="1"/>
  <c r="C93" i="5" s="1"/>
  <c r="AS31" i="5"/>
  <c r="AS21" i="5" s="1"/>
  <c r="AS76" i="5"/>
  <c r="AS74" i="5" s="1"/>
  <c r="AS49" i="5"/>
  <c r="AS38" i="5"/>
  <c r="AS27" i="5"/>
  <c r="AR29" i="5"/>
  <c r="AR33" i="5"/>
  <c r="AR80" i="5"/>
  <c r="AR74" i="5" s="1"/>
  <c r="AR47" i="5"/>
  <c r="AR44" i="5"/>
  <c r="BB56" i="5"/>
  <c r="AD52" i="1"/>
  <c r="AD76" i="1" s="1"/>
  <c r="AQ52" i="1"/>
  <c r="AQ76" i="1" s="1"/>
  <c r="AK52" i="1"/>
  <c r="AK76" i="1" s="1"/>
  <c r="AQ55" i="5"/>
  <c r="AQ32" i="5" s="1"/>
  <c r="AQ9" i="5"/>
  <c r="AQ8" i="5" s="1"/>
  <c r="BC67" i="5"/>
  <c r="BC65" i="5" s="1"/>
  <c r="BC28" i="5"/>
  <c r="BC26" i="5"/>
  <c r="BC16" i="5"/>
  <c r="BC17" i="5"/>
  <c r="BC55" i="5"/>
  <c r="BC23" i="5"/>
  <c r="BC61" i="5"/>
  <c r="BC56" i="5" s="1"/>
  <c r="BC30" i="5"/>
  <c r="BC52" i="5"/>
  <c r="BC34" i="5"/>
  <c r="BC32" i="5" s="1"/>
  <c r="BC9" i="5"/>
  <c r="BF63" i="5" l="1"/>
  <c r="BF51" i="5"/>
  <c r="BF48" i="5"/>
  <c r="BF67" i="5"/>
  <c r="BF43" i="5"/>
  <c r="BF49" i="5"/>
  <c r="BF55" i="5"/>
  <c r="BF33" i="5"/>
  <c r="BF10" i="5"/>
  <c r="BF36" i="5"/>
  <c r="BF28" i="5"/>
  <c r="BF58" i="5"/>
  <c r="BF35" i="5"/>
  <c r="BF60" i="5"/>
  <c r="BF82" i="5"/>
  <c r="BF61" i="5"/>
  <c r="BF37" i="5"/>
  <c r="BF44" i="5"/>
  <c r="BF79" i="5"/>
  <c r="BF34" i="5"/>
  <c r="BF18" i="5"/>
  <c r="BF24" i="5"/>
  <c r="BF59" i="5"/>
  <c r="BF64" i="5"/>
  <c r="BF23" i="5"/>
  <c r="BF41" i="5"/>
  <c r="BF11" i="5"/>
  <c r="BF15" i="5"/>
  <c r="BF50" i="5"/>
  <c r="BF22" i="5"/>
  <c r="BF20" i="5"/>
  <c r="BF78" i="5"/>
  <c r="BF25" i="5"/>
  <c r="BF16" i="5"/>
  <c r="BF17" i="5"/>
  <c r="BF69" i="5"/>
  <c r="BF14" i="5"/>
  <c r="BF75" i="5"/>
  <c r="BF76" i="5"/>
  <c r="BF70" i="5"/>
  <c r="BF29" i="5"/>
  <c r="BF39" i="5"/>
  <c r="BF9" i="5"/>
  <c r="BF12" i="5"/>
  <c r="BF40" i="5"/>
  <c r="BF45" i="5"/>
  <c r="BF53" i="5"/>
  <c r="BF71" i="5"/>
  <c r="BF77" i="5"/>
  <c r="BF68" i="5"/>
  <c r="BF80" i="5"/>
  <c r="BF73" i="5"/>
  <c r="BF62" i="5"/>
  <c r="BF83" i="5"/>
  <c r="BF31" i="5"/>
  <c r="BF52" i="5"/>
  <c r="BF27" i="5"/>
  <c r="BF57" i="5"/>
  <c r="BF19" i="5"/>
  <c r="BF13" i="5"/>
  <c r="BF72" i="5"/>
  <c r="BF47" i="5"/>
  <c r="BF38" i="5"/>
  <c r="BF54" i="5"/>
  <c r="BG7" i="5"/>
  <c r="BF66" i="5"/>
  <c r="BF30" i="5"/>
  <c r="BF81" i="5"/>
  <c r="BF42" i="5"/>
  <c r="BF26" i="5"/>
  <c r="BF46" i="5"/>
  <c r="AV90" i="5"/>
  <c r="V95" i="5" s="1"/>
  <c r="AG90" i="5"/>
  <c r="T94" i="5" s="1"/>
  <c r="AW32" i="5"/>
  <c r="N25" i="1"/>
  <c r="N52" i="1" s="1"/>
  <c r="N76" i="1" s="1"/>
  <c r="N75" i="1" s="1"/>
  <c r="L16" i="4"/>
  <c r="M15" i="4"/>
  <c r="BP65" i="5"/>
  <c r="BQ90" i="5"/>
  <c r="Q92" i="5" s="1"/>
  <c r="AW56" i="5"/>
  <c r="AX64" i="5"/>
  <c r="AX60" i="5"/>
  <c r="AX83" i="5"/>
  <c r="AX39" i="5"/>
  <c r="AX24" i="5"/>
  <c r="AX12" i="5"/>
  <c r="AX61" i="5"/>
  <c r="AX29" i="5"/>
  <c r="AX22" i="5"/>
  <c r="AX37" i="5"/>
  <c r="AX25" i="5"/>
  <c r="AX38" i="5"/>
  <c r="AX70" i="5"/>
  <c r="AX42" i="5"/>
  <c r="AX31" i="5"/>
  <c r="AX76" i="5"/>
  <c r="AX59" i="5"/>
  <c r="AX14" i="5"/>
  <c r="AX41" i="5"/>
  <c r="AX35" i="5"/>
  <c r="AX40" i="5"/>
  <c r="AX23" i="5"/>
  <c r="AX20" i="5"/>
  <c r="AX15" i="5"/>
  <c r="AX67" i="5"/>
  <c r="AX69" i="5"/>
  <c r="AX66" i="5"/>
  <c r="AX57" i="5"/>
  <c r="AX51" i="5"/>
  <c r="AX46" i="5"/>
  <c r="AX73" i="5"/>
  <c r="AX43" i="5"/>
  <c r="AX54" i="5"/>
  <c r="AX36" i="5"/>
  <c r="AX58" i="5"/>
  <c r="AX30" i="5"/>
  <c r="AX63" i="5"/>
  <c r="AX34" i="5"/>
  <c r="AX62" i="5"/>
  <c r="AX49" i="5"/>
  <c r="AX81" i="5"/>
  <c r="AX55" i="5"/>
  <c r="AX45" i="5"/>
  <c r="AX18" i="5"/>
  <c r="AX19" i="5"/>
  <c r="AX68" i="5"/>
  <c r="AY7" i="5"/>
  <c r="AX78" i="5"/>
  <c r="AX72" i="5"/>
  <c r="AX33" i="5"/>
  <c r="AX53" i="5"/>
  <c r="AX44" i="5"/>
  <c r="AX28" i="5"/>
  <c r="AX79" i="5"/>
  <c r="AX9" i="5"/>
  <c r="AX8" i="5" s="1"/>
  <c r="AX50" i="5"/>
  <c r="AX27" i="5"/>
  <c r="AX82" i="5"/>
  <c r="AX13" i="5"/>
  <c r="AX11" i="5"/>
  <c r="AX26" i="5"/>
  <c r="AX10" i="5"/>
  <c r="AX71" i="5"/>
  <c r="AX17" i="5"/>
  <c r="AX16" i="5"/>
  <c r="AX52" i="5"/>
  <c r="AX75" i="5"/>
  <c r="AX74" i="5" s="1"/>
  <c r="AX77" i="5"/>
  <c r="AX47" i="5"/>
  <c r="AX80" i="5"/>
  <c r="AX48" i="5"/>
  <c r="AH56" i="5"/>
  <c r="BO90" i="5"/>
  <c r="O92" i="5" s="1"/>
  <c r="BS32" i="5"/>
  <c r="BS21" i="5"/>
  <c r="AF21" i="5"/>
  <c r="AF90" i="5" s="1"/>
  <c r="S94" i="5" s="1"/>
  <c r="AW8" i="5"/>
  <c r="AW90" i="5" s="1"/>
  <c r="W95" i="5" s="1"/>
  <c r="AH8" i="5"/>
  <c r="AI54" i="5"/>
  <c r="AJ7" i="5"/>
  <c r="AI15" i="5"/>
  <c r="AI28" i="5"/>
  <c r="AI50" i="5"/>
  <c r="AI38" i="5"/>
  <c r="AI41" i="5"/>
  <c r="AI72" i="5"/>
  <c r="AI18" i="5"/>
  <c r="AI73" i="5"/>
  <c r="AI19" i="5"/>
  <c r="AI30" i="5"/>
  <c r="AI57" i="5"/>
  <c r="AI49" i="5"/>
  <c r="AI13" i="5"/>
  <c r="AI40" i="5"/>
  <c r="AI11" i="5"/>
  <c r="AI17" i="5"/>
  <c r="AI58" i="5"/>
  <c r="AI12" i="5"/>
  <c r="AI48" i="5"/>
  <c r="AI60" i="5"/>
  <c r="AI76" i="5"/>
  <c r="AI70" i="5"/>
  <c r="AI43" i="5"/>
  <c r="AI82" i="5"/>
  <c r="AI37" i="5"/>
  <c r="AI83" i="5"/>
  <c r="AI53" i="5"/>
  <c r="AI34" i="5"/>
  <c r="AI10" i="5"/>
  <c r="AI52" i="5"/>
  <c r="AI63" i="5"/>
  <c r="AI69" i="5"/>
  <c r="AI61" i="5"/>
  <c r="AI80" i="5"/>
  <c r="AI16" i="5"/>
  <c r="AI27" i="5"/>
  <c r="AI79" i="5"/>
  <c r="AI59" i="5"/>
  <c r="AI62" i="5"/>
  <c r="AI42" i="5"/>
  <c r="AI20" i="5"/>
  <c r="AI45" i="5"/>
  <c r="AI81" i="5"/>
  <c r="AI26" i="5"/>
  <c r="AI29" i="5"/>
  <c r="AI67" i="5"/>
  <c r="AI75" i="5"/>
  <c r="AI44" i="5"/>
  <c r="AI46" i="5"/>
  <c r="AI77" i="5"/>
  <c r="AI14" i="5"/>
  <c r="AI66" i="5"/>
  <c r="AI33" i="5"/>
  <c r="AI39" i="5"/>
  <c r="AI78" i="5"/>
  <c r="AI47" i="5"/>
  <c r="AI31" i="5"/>
  <c r="AI22" i="5"/>
  <c r="AI71" i="5"/>
  <c r="AI36" i="5"/>
  <c r="AI24" i="5"/>
  <c r="AI9" i="5"/>
  <c r="AI64" i="5"/>
  <c r="AI35" i="5"/>
  <c r="AI25" i="5"/>
  <c r="AI23" i="5"/>
  <c r="AI51" i="5"/>
  <c r="AI68" i="5"/>
  <c r="AI55" i="5"/>
  <c r="BE56" i="5"/>
  <c r="AH74" i="5"/>
  <c r="BS74" i="5"/>
  <c r="AR32" i="5"/>
  <c r="AR90" i="5" s="1"/>
  <c r="R95" i="5" s="1"/>
  <c r="AQ90" i="5"/>
  <c r="Q95" i="5" s="1"/>
  <c r="BS8" i="5"/>
  <c r="BS90" i="5" s="1"/>
  <c r="S92" i="5" s="1"/>
  <c r="H8" i="5"/>
  <c r="AU74" i="5"/>
  <c r="J90" i="5"/>
  <c r="AW65" i="5"/>
  <c r="AD90" i="5"/>
  <c r="Q94" i="5" s="1"/>
  <c r="BC21" i="5"/>
  <c r="AT21" i="5"/>
  <c r="BE8" i="5"/>
  <c r="BE90" i="5" s="1"/>
  <c r="R91" i="5" s="1"/>
  <c r="BT34" i="5"/>
  <c r="BT66" i="5"/>
  <c r="BT22" i="5"/>
  <c r="BT23" i="5"/>
  <c r="BT20" i="5"/>
  <c r="BT73" i="5"/>
  <c r="BT77" i="5"/>
  <c r="BT36" i="5"/>
  <c r="BT27" i="5"/>
  <c r="BT60" i="5"/>
  <c r="BT57" i="5"/>
  <c r="BT14" i="5"/>
  <c r="BT11" i="5"/>
  <c r="BT33" i="5"/>
  <c r="BU7" i="5"/>
  <c r="BT49" i="5"/>
  <c r="BT61" i="5"/>
  <c r="BT71" i="5"/>
  <c r="BT38" i="5"/>
  <c r="BT51" i="5"/>
  <c r="BT67" i="5"/>
  <c r="BT46" i="5"/>
  <c r="BT40" i="5"/>
  <c r="BT72" i="5"/>
  <c r="BT42" i="5"/>
  <c r="BT15" i="5"/>
  <c r="BT30" i="5"/>
  <c r="BT48" i="5"/>
  <c r="BT83" i="5"/>
  <c r="BT64" i="5"/>
  <c r="BT9" i="5"/>
  <c r="BT12" i="5"/>
  <c r="BT68" i="5"/>
  <c r="BT58" i="5"/>
  <c r="BT45" i="5"/>
  <c r="BT82" i="5"/>
  <c r="BT16" i="5"/>
  <c r="BT44" i="5"/>
  <c r="BT24" i="5"/>
  <c r="BT19" i="5"/>
  <c r="BT70" i="5"/>
  <c r="BT39" i="5"/>
  <c r="BT80" i="5"/>
  <c r="BT62" i="5"/>
  <c r="BT75" i="5"/>
  <c r="BT74" i="5" s="1"/>
  <c r="BT81" i="5"/>
  <c r="BT29" i="5"/>
  <c r="BT17" i="5"/>
  <c r="BT54" i="5"/>
  <c r="BT47" i="5"/>
  <c r="BT78" i="5"/>
  <c r="BT18" i="5"/>
  <c r="BT79" i="5"/>
  <c r="BT52" i="5"/>
  <c r="BT76" i="5"/>
  <c r="BT59" i="5"/>
  <c r="BT13" i="5"/>
  <c r="BT50" i="5"/>
  <c r="BT37" i="5"/>
  <c r="BT41" i="5"/>
  <c r="BT35" i="5"/>
  <c r="BT28" i="5"/>
  <c r="BT55" i="5"/>
  <c r="BT26" i="5"/>
  <c r="BT31" i="5"/>
  <c r="BT25" i="5"/>
  <c r="BT53" i="5"/>
  <c r="BT69" i="5"/>
  <c r="BT43" i="5"/>
  <c r="BT10" i="5"/>
  <c r="BT63" i="5"/>
  <c r="BC8" i="5"/>
  <c r="BB90" i="5"/>
  <c r="O91" i="5" s="1"/>
  <c r="BP21" i="5"/>
  <c r="BP90" i="5" s="1"/>
  <c r="P92" i="5" s="1"/>
  <c r="BR32" i="5"/>
  <c r="AS56" i="5"/>
  <c r="AS90" i="5" s="1"/>
  <c r="S95" i="5" s="1"/>
  <c r="AT8" i="5"/>
  <c r="I21" i="5"/>
  <c r="I90" i="5" s="1"/>
  <c r="BS56" i="5"/>
  <c r="AU56" i="5"/>
  <c r="AU90" i="5" s="1"/>
  <c r="U95" i="5" s="1"/>
  <c r="BR90" i="5"/>
  <c r="R92" i="5" s="1"/>
  <c r="AH21" i="5"/>
  <c r="BF65" i="5" l="1"/>
  <c r="BF21" i="5"/>
  <c r="AX65" i="5"/>
  <c r="BF74" i="5"/>
  <c r="BT56" i="5"/>
  <c r="AT90" i="5"/>
  <c r="T95" i="5" s="1"/>
  <c r="H21" i="5"/>
  <c r="BF8" i="5"/>
  <c r="AX32" i="5"/>
  <c r="AI8" i="5"/>
  <c r="BT8" i="5"/>
  <c r="BU73" i="5"/>
  <c r="BU29" i="5"/>
  <c r="BU77" i="5"/>
  <c r="BU63" i="5"/>
  <c r="BU31" i="5"/>
  <c r="BU24" i="5"/>
  <c r="BU36" i="5"/>
  <c r="BU59" i="5"/>
  <c r="BU49" i="5"/>
  <c r="BU43" i="5"/>
  <c r="BU38" i="5"/>
  <c r="BU15" i="5"/>
  <c r="BU23" i="5"/>
  <c r="BU28" i="5"/>
  <c r="BU57" i="5"/>
  <c r="BU48" i="5"/>
  <c r="BU75" i="5"/>
  <c r="BU40" i="5"/>
  <c r="BU61" i="5"/>
  <c r="BU19" i="5"/>
  <c r="BU68" i="5"/>
  <c r="BU72" i="5"/>
  <c r="BU35" i="5"/>
  <c r="BU70" i="5"/>
  <c r="BU60" i="5"/>
  <c r="BU9" i="5"/>
  <c r="BU79" i="5"/>
  <c r="BU78" i="5"/>
  <c r="BU76" i="5"/>
  <c r="BU27" i="5"/>
  <c r="BU16" i="5"/>
  <c r="BU26" i="5"/>
  <c r="BU82" i="5"/>
  <c r="BU67" i="5"/>
  <c r="BU81" i="5"/>
  <c r="BU14" i="5"/>
  <c r="BU58" i="5"/>
  <c r="BU10" i="5"/>
  <c r="BU55" i="5"/>
  <c r="BU62" i="5"/>
  <c r="BU66" i="5"/>
  <c r="BV7" i="5"/>
  <c r="BU83" i="5"/>
  <c r="BU17" i="5"/>
  <c r="BU41" i="5"/>
  <c r="BU52" i="5"/>
  <c r="BU34" i="5"/>
  <c r="BU12" i="5"/>
  <c r="BU69" i="5"/>
  <c r="BU20" i="5"/>
  <c r="BU71" i="5"/>
  <c r="BU64" i="5"/>
  <c r="BU39" i="5"/>
  <c r="BU11" i="5"/>
  <c r="BU42" i="5"/>
  <c r="BU44" i="5"/>
  <c r="BU13" i="5"/>
  <c r="BU54" i="5"/>
  <c r="BU50" i="5"/>
  <c r="BU30" i="5"/>
  <c r="BU37" i="5"/>
  <c r="BU46" i="5"/>
  <c r="BU22" i="5"/>
  <c r="BU51" i="5"/>
  <c r="BU33" i="5"/>
  <c r="BU53" i="5"/>
  <c r="BU25" i="5"/>
  <c r="BU47" i="5"/>
  <c r="BU80" i="5"/>
  <c r="BU18" i="5"/>
  <c r="BU45" i="5"/>
  <c r="BT21" i="5"/>
  <c r="AY13" i="5"/>
  <c r="AY61" i="5"/>
  <c r="AY20" i="5"/>
  <c r="AY83" i="5"/>
  <c r="AY55" i="5"/>
  <c r="AY46" i="5"/>
  <c r="AY70" i="5"/>
  <c r="AY38" i="5"/>
  <c r="AY9" i="5"/>
  <c r="AY8" i="5" s="1"/>
  <c r="AY36" i="5"/>
  <c r="AY30" i="5"/>
  <c r="AY48" i="5"/>
  <c r="AY22" i="5"/>
  <c r="AY45" i="5"/>
  <c r="AY64" i="5"/>
  <c r="AY63" i="5"/>
  <c r="AY35" i="5"/>
  <c r="AY43" i="5"/>
  <c r="AY53" i="5"/>
  <c r="AY16" i="5"/>
  <c r="AY71" i="5"/>
  <c r="AY62" i="5"/>
  <c r="AY41" i="5"/>
  <c r="AY10" i="5"/>
  <c r="AY12" i="5"/>
  <c r="AY79" i="5"/>
  <c r="AY67" i="5"/>
  <c r="AY54" i="5"/>
  <c r="AY81" i="5"/>
  <c r="AY58" i="5"/>
  <c r="AY39" i="5"/>
  <c r="AY68" i="5"/>
  <c r="AY69" i="5"/>
  <c r="AY23" i="5"/>
  <c r="AY25" i="5"/>
  <c r="AY15" i="5"/>
  <c r="AY80" i="5"/>
  <c r="AY66" i="5"/>
  <c r="AY49" i="5"/>
  <c r="AY42" i="5"/>
  <c r="AY47" i="5"/>
  <c r="AY34" i="5"/>
  <c r="AY82" i="5"/>
  <c r="AY50" i="5"/>
  <c r="AZ7" i="5"/>
  <c r="AY78" i="5"/>
  <c r="AY44" i="5"/>
  <c r="AY52" i="5"/>
  <c r="AY60" i="5"/>
  <c r="AY28" i="5"/>
  <c r="AY37" i="5"/>
  <c r="AY24" i="5"/>
  <c r="AY17" i="5"/>
  <c r="AY51" i="5"/>
  <c r="AY31" i="5"/>
  <c r="AY76" i="5"/>
  <c r="AY26" i="5"/>
  <c r="AY14" i="5"/>
  <c r="AY27" i="5"/>
  <c r="AY75" i="5"/>
  <c r="AY19" i="5"/>
  <c r="AY11" i="5"/>
  <c r="AY40" i="5"/>
  <c r="AY59" i="5"/>
  <c r="AY73" i="5"/>
  <c r="AY29" i="5"/>
  <c r="AY57" i="5"/>
  <c r="AY56" i="5" s="1"/>
  <c r="AY33" i="5"/>
  <c r="AY72" i="5"/>
  <c r="AY18" i="5"/>
  <c r="AY77" i="5"/>
  <c r="BG80" i="5"/>
  <c r="BG52" i="5"/>
  <c r="BG14" i="5"/>
  <c r="BG75" i="5"/>
  <c r="BH7" i="5"/>
  <c r="BG20" i="5"/>
  <c r="BG76" i="5"/>
  <c r="BG71" i="5"/>
  <c r="BG26" i="5"/>
  <c r="BG61" i="5"/>
  <c r="BG53" i="5"/>
  <c r="BG22" i="5"/>
  <c r="BG11" i="5"/>
  <c r="BG41" i="5"/>
  <c r="BG43" i="5"/>
  <c r="BG58" i="5"/>
  <c r="BG46" i="5"/>
  <c r="BG38" i="5"/>
  <c r="BG29" i="5"/>
  <c r="BG59" i="5"/>
  <c r="BG69" i="5"/>
  <c r="BG19" i="5"/>
  <c r="BG51" i="5"/>
  <c r="BG23" i="5"/>
  <c r="BG82" i="5"/>
  <c r="BG60" i="5"/>
  <c r="BG16" i="5"/>
  <c r="BG49" i="5"/>
  <c r="BG57" i="5"/>
  <c r="BG79" i="5"/>
  <c r="BG39" i="5"/>
  <c r="BG15" i="5"/>
  <c r="BG9" i="5"/>
  <c r="BG27" i="5"/>
  <c r="BG35" i="5"/>
  <c r="BG28" i="5"/>
  <c r="BG83" i="5"/>
  <c r="BG34" i="5"/>
  <c r="BG40" i="5"/>
  <c r="BG62" i="5"/>
  <c r="BG30" i="5"/>
  <c r="BG36" i="5"/>
  <c r="BG68" i="5"/>
  <c r="BG31" i="5"/>
  <c r="BG12" i="5"/>
  <c r="BG64" i="5"/>
  <c r="BG67" i="5"/>
  <c r="BG66" i="5"/>
  <c r="BG72" i="5"/>
  <c r="BG50" i="5"/>
  <c r="BG13" i="5"/>
  <c r="BG18" i="5"/>
  <c r="BG25" i="5"/>
  <c r="BG54" i="5"/>
  <c r="BG81" i="5"/>
  <c r="BG70" i="5"/>
  <c r="BG78" i="5"/>
  <c r="BG24" i="5"/>
  <c r="BG73" i="5"/>
  <c r="BG55" i="5"/>
  <c r="BG77" i="5"/>
  <c r="BG47" i="5"/>
  <c r="BG10" i="5"/>
  <c r="BG33" i="5"/>
  <c r="BG45" i="5"/>
  <c r="BG63" i="5"/>
  <c r="BG44" i="5"/>
  <c r="BG17" i="5"/>
  <c r="BG48" i="5"/>
  <c r="BG37" i="5"/>
  <c r="BG42" i="5"/>
  <c r="AJ78" i="5"/>
  <c r="AJ63" i="5"/>
  <c r="AJ19" i="5"/>
  <c r="AJ55" i="5"/>
  <c r="AJ16" i="5"/>
  <c r="AJ10" i="5"/>
  <c r="AJ38" i="5"/>
  <c r="AJ52" i="5"/>
  <c r="AJ24" i="5"/>
  <c r="AJ39" i="5"/>
  <c r="AJ28" i="5"/>
  <c r="AJ77" i="5"/>
  <c r="AJ64" i="5"/>
  <c r="AJ30" i="5"/>
  <c r="AJ51" i="5"/>
  <c r="AJ54" i="5"/>
  <c r="AJ76" i="5"/>
  <c r="AJ23" i="5"/>
  <c r="AJ83" i="5"/>
  <c r="AK7" i="5"/>
  <c r="AJ79" i="5"/>
  <c r="AJ33" i="5"/>
  <c r="AJ59" i="5"/>
  <c r="AJ22" i="5"/>
  <c r="AJ73" i="5"/>
  <c r="AJ35" i="5"/>
  <c r="AJ44" i="5"/>
  <c r="AJ45" i="5"/>
  <c r="AJ42" i="5"/>
  <c r="AJ25" i="5"/>
  <c r="AJ14" i="5"/>
  <c r="AJ49" i="5"/>
  <c r="AJ41" i="5"/>
  <c r="AJ67" i="5"/>
  <c r="AJ40" i="5"/>
  <c r="AJ68" i="5"/>
  <c r="AJ61" i="5"/>
  <c r="AJ69" i="5"/>
  <c r="AJ46" i="5"/>
  <c r="AJ17" i="5"/>
  <c r="AJ18" i="5"/>
  <c r="AJ37" i="5"/>
  <c r="AJ53" i="5"/>
  <c r="AJ31" i="5"/>
  <c r="AJ12" i="5"/>
  <c r="AJ81" i="5"/>
  <c r="AJ70" i="5"/>
  <c r="AJ15" i="5"/>
  <c r="AJ29" i="5"/>
  <c r="AJ13" i="5"/>
  <c r="AJ57" i="5"/>
  <c r="AJ60" i="5"/>
  <c r="AJ43" i="5"/>
  <c r="AJ48" i="5"/>
  <c r="AJ75" i="5"/>
  <c r="AJ62" i="5"/>
  <c r="AJ72" i="5"/>
  <c r="AJ9" i="5"/>
  <c r="AJ8" i="5" s="1"/>
  <c r="AJ82" i="5"/>
  <c r="AJ47" i="5"/>
  <c r="AJ80" i="5"/>
  <c r="AJ11" i="5"/>
  <c r="AJ50" i="5"/>
  <c r="AJ66" i="5"/>
  <c r="AJ58" i="5"/>
  <c r="AJ71" i="5"/>
  <c r="AJ26" i="5"/>
  <c r="AJ20" i="5"/>
  <c r="AJ27" i="5"/>
  <c r="AJ36" i="5"/>
  <c r="AJ34" i="5"/>
  <c r="BF56" i="5"/>
  <c r="AI65" i="5"/>
  <c r="BT65" i="5"/>
  <c r="I88" i="5"/>
  <c r="AI74" i="5"/>
  <c r="AI56" i="5"/>
  <c r="AX21" i="5"/>
  <c r="AX90" i="5" s="1"/>
  <c r="X95" i="5" s="1"/>
  <c r="AX56" i="5"/>
  <c r="AI32" i="5"/>
  <c r="BT32" i="5"/>
  <c r="BC90" i="5"/>
  <c r="P91" i="5" s="1"/>
  <c r="AI21" i="5"/>
  <c r="AH90" i="5"/>
  <c r="U94" i="5" s="1"/>
  <c r="N15" i="4"/>
  <c r="M16" i="4"/>
  <c r="BF32" i="5"/>
  <c r="BG8" i="5" l="1"/>
  <c r="AY32" i="5"/>
  <c r="BF90" i="5"/>
  <c r="S91" i="5" s="1"/>
  <c r="AJ74" i="5"/>
  <c r="BU32" i="5"/>
  <c r="BU65" i="5"/>
  <c r="BU74" i="5"/>
  <c r="AZ53" i="5"/>
  <c r="AZ44" i="5"/>
  <c r="AZ36" i="5"/>
  <c r="AZ63" i="5"/>
  <c r="AZ29" i="5"/>
  <c r="AZ10" i="5"/>
  <c r="AZ26" i="5"/>
  <c r="AZ75" i="5"/>
  <c r="AZ64" i="5"/>
  <c r="AZ66" i="5"/>
  <c r="AZ79" i="5"/>
  <c r="AZ81" i="5"/>
  <c r="AZ11" i="5"/>
  <c r="AZ16" i="5"/>
  <c r="AZ30" i="5"/>
  <c r="AZ60" i="5"/>
  <c r="AZ27" i="5"/>
  <c r="AZ24" i="5"/>
  <c r="AZ72" i="5"/>
  <c r="AZ62" i="5"/>
  <c r="AZ33" i="5"/>
  <c r="AZ82" i="5"/>
  <c r="AZ54" i="5"/>
  <c r="AZ19" i="5"/>
  <c r="AZ38" i="5"/>
  <c r="AZ67" i="5"/>
  <c r="AZ52" i="5"/>
  <c r="AZ34" i="5"/>
  <c r="AZ14" i="5"/>
  <c r="AZ77" i="5"/>
  <c r="AZ37" i="5"/>
  <c r="AZ76" i="5"/>
  <c r="AZ78" i="5"/>
  <c r="AZ39" i="5"/>
  <c r="AZ22" i="5"/>
  <c r="AZ41" i="5"/>
  <c r="AZ71" i="5"/>
  <c r="AZ25" i="5"/>
  <c r="AZ69" i="5"/>
  <c r="AZ50" i="5"/>
  <c r="AZ45" i="5"/>
  <c r="AZ31" i="5"/>
  <c r="AZ83" i="5"/>
  <c r="AZ59" i="5"/>
  <c r="AZ68" i="5"/>
  <c r="AZ18" i="5"/>
  <c r="AZ46" i="5"/>
  <c r="AZ80" i="5"/>
  <c r="AZ70" i="5"/>
  <c r="AZ55" i="5"/>
  <c r="AZ49" i="5"/>
  <c r="AZ17" i="5"/>
  <c r="AZ48" i="5"/>
  <c r="AZ61" i="5"/>
  <c r="AZ40" i="5"/>
  <c r="AZ42" i="5"/>
  <c r="AZ51" i="5"/>
  <c r="AZ73" i="5"/>
  <c r="AZ13" i="5"/>
  <c r="AZ28" i="5"/>
  <c r="AZ58" i="5"/>
  <c r="AZ23" i="5"/>
  <c r="AZ43" i="5"/>
  <c r="AZ20" i="5"/>
  <c r="AZ9" i="5"/>
  <c r="AZ57" i="5"/>
  <c r="AZ12" i="5"/>
  <c r="AZ35" i="5"/>
  <c r="AZ15" i="5"/>
  <c r="AZ47" i="5"/>
  <c r="BG32" i="5"/>
  <c r="BG74" i="5"/>
  <c r="BU21" i="5"/>
  <c r="BU56" i="5"/>
  <c r="AK38" i="5"/>
  <c r="AK72" i="5"/>
  <c r="AK82" i="5"/>
  <c r="AK34" i="5"/>
  <c r="AK36" i="5"/>
  <c r="AK61" i="5"/>
  <c r="AK37" i="5"/>
  <c r="AK11" i="5"/>
  <c r="AK78" i="5"/>
  <c r="AK46" i="5"/>
  <c r="AK43" i="5"/>
  <c r="AK10" i="5"/>
  <c r="AK17" i="5"/>
  <c r="AK83" i="5"/>
  <c r="AK76" i="5"/>
  <c r="AK15" i="5"/>
  <c r="AK45" i="5"/>
  <c r="AK71" i="5"/>
  <c r="AK14" i="5"/>
  <c r="AK59" i="5"/>
  <c r="AK27" i="5"/>
  <c r="AK23" i="5"/>
  <c r="AK75" i="5"/>
  <c r="AK74" i="5" s="1"/>
  <c r="AK35" i="5"/>
  <c r="AK16" i="5"/>
  <c r="AK20" i="5"/>
  <c r="AK47" i="5"/>
  <c r="AK79" i="5"/>
  <c r="AK31" i="5"/>
  <c r="AK19" i="5"/>
  <c r="AK53" i="5"/>
  <c r="AL7" i="5"/>
  <c r="AK62" i="5"/>
  <c r="AK49" i="5"/>
  <c r="AK57" i="5"/>
  <c r="AK56" i="5" s="1"/>
  <c r="AK67" i="5"/>
  <c r="AK68" i="5"/>
  <c r="AK26" i="5"/>
  <c r="AK52" i="5"/>
  <c r="AK58" i="5"/>
  <c r="AK40" i="5"/>
  <c r="AK13" i="5"/>
  <c r="AK42" i="5"/>
  <c r="AK22" i="5"/>
  <c r="AK69" i="5"/>
  <c r="AK29" i="5"/>
  <c r="AK28" i="5"/>
  <c r="AK73" i="5"/>
  <c r="AK60" i="5"/>
  <c r="AK18" i="5"/>
  <c r="AK24" i="5"/>
  <c r="AK54" i="5"/>
  <c r="AK66" i="5"/>
  <c r="AK51" i="5"/>
  <c r="AK81" i="5"/>
  <c r="AK25" i="5"/>
  <c r="AK64" i="5"/>
  <c r="AK44" i="5"/>
  <c r="AK48" i="5"/>
  <c r="AK50" i="5"/>
  <c r="AK12" i="5"/>
  <c r="AK39" i="5"/>
  <c r="AK30" i="5"/>
  <c r="AK33" i="5"/>
  <c r="AK63" i="5"/>
  <c r="AK9" i="5"/>
  <c r="AK55" i="5"/>
  <c r="AK80" i="5"/>
  <c r="AK70" i="5"/>
  <c r="AK77" i="5"/>
  <c r="AK41" i="5"/>
  <c r="AY65" i="5"/>
  <c r="AY90" i="5" s="1"/>
  <c r="Y95" i="5" s="1"/>
  <c r="BU8" i="5"/>
  <c r="AY21" i="5"/>
  <c r="AJ32" i="5"/>
  <c r="BH58" i="5"/>
  <c r="BH18" i="5"/>
  <c r="BH57" i="5"/>
  <c r="BH38" i="5"/>
  <c r="BH47" i="5"/>
  <c r="BH80" i="5"/>
  <c r="BH45" i="5"/>
  <c r="BH27" i="5"/>
  <c r="BH72" i="5"/>
  <c r="BH76" i="5"/>
  <c r="BH17" i="5"/>
  <c r="BH68" i="5"/>
  <c r="BH36" i="5"/>
  <c r="BH62" i="5"/>
  <c r="BH51" i="5"/>
  <c r="BH83" i="5"/>
  <c r="BH63" i="5"/>
  <c r="BH24" i="5"/>
  <c r="BH11" i="5"/>
  <c r="BI7" i="5"/>
  <c r="BH19" i="5"/>
  <c r="BH77" i="5"/>
  <c r="BH66" i="5"/>
  <c r="BH31" i="5"/>
  <c r="BH64" i="5"/>
  <c r="BH73" i="5"/>
  <c r="BH13" i="5"/>
  <c r="BH69" i="5"/>
  <c r="BH79" i="5"/>
  <c r="BH75" i="5"/>
  <c r="BH33" i="5"/>
  <c r="BH20" i="5"/>
  <c r="BH40" i="5"/>
  <c r="BH29" i="5"/>
  <c r="BH42" i="5"/>
  <c r="BH55" i="5"/>
  <c r="BH81" i="5"/>
  <c r="BH41" i="5"/>
  <c r="BH70" i="5"/>
  <c r="BH10" i="5"/>
  <c r="BH48" i="5"/>
  <c r="BH50" i="5"/>
  <c r="BH28" i="5"/>
  <c r="BH49" i="5"/>
  <c r="BH71" i="5"/>
  <c r="BH12" i="5"/>
  <c r="BH22" i="5"/>
  <c r="BH59" i="5"/>
  <c r="BH37" i="5"/>
  <c r="BH14" i="5"/>
  <c r="BH25" i="5"/>
  <c r="BH9" i="5"/>
  <c r="BH44" i="5"/>
  <c r="BH53" i="5"/>
  <c r="BH61" i="5"/>
  <c r="BH35" i="5"/>
  <c r="BH34" i="5"/>
  <c r="BH52" i="5"/>
  <c r="BH60" i="5"/>
  <c r="BH16" i="5"/>
  <c r="BH23" i="5"/>
  <c r="BH30" i="5"/>
  <c r="BH78" i="5"/>
  <c r="BH39" i="5"/>
  <c r="BH26" i="5"/>
  <c r="BH67" i="5"/>
  <c r="BH43" i="5"/>
  <c r="BH82" i="5"/>
  <c r="BH46" i="5"/>
  <c r="BH54" i="5"/>
  <c r="BH15" i="5"/>
  <c r="AJ56" i="5"/>
  <c r="AY74" i="5"/>
  <c r="BT90" i="5"/>
  <c r="T92" i="5" s="1"/>
  <c r="BV69" i="5"/>
  <c r="BV41" i="5"/>
  <c r="BV44" i="5"/>
  <c r="BV49" i="5"/>
  <c r="BV9" i="5"/>
  <c r="BV30" i="5"/>
  <c r="BV72" i="5"/>
  <c r="BV45" i="5"/>
  <c r="BV50" i="5"/>
  <c r="BV78" i="5"/>
  <c r="BV22" i="5"/>
  <c r="BV10" i="5"/>
  <c r="BV42" i="5"/>
  <c r="BV36" i="5"/>
  <c r="BV29" i="5"/>
  <c r="BV71" i="5"/>
  <c r="BV73" i="5"/>
  <c r="BV14" i="5"/>
  <c r="BV16" i="5"/>
  <c r="BV66" i="5"/>
  <c r="BV82" i="5"/>
  <c r="BV64" i="5"/>
  <c r="BV33" i="5"/>
  <c r="BV51" i="5"/>
  <c r="BW7" i="5"/>
  <c r="BV38" i="5"/>
  <c r="BV28" i="5"/>
  <c r="BV27" i="5"/>
  <c r="BV31" i="5"/>
  <c r="BV40" i="5"/>
  <c r="BV62" i="5"/>
  <c r="BV15" i="5"/>
  <c r="BV54" i="5"/>
  <c r="BV61" i="5"/>
  <c r="BV23" i="5"/>
  <c r="BV79" i="5"/>
  <c r="BV60" i="5"/>
  <c r="BV13" i="5"/>
  <c r="BV59" i="5"/>
  <c r="BV70" i="5"/>
  <c r="BV46" i="5"/>
  <c r="BV81" i="5"/>
  <c r="BV12" i="5"/>
  <c r="BV34" i="5"/>
  <c r="BV20" i="5"/>
  <c r="BV67" i="5"/>
  <c r="BV68" i="5"/>
  <c r="BV52" i="5"/>
  <c r="BV43" i="5"/>
  <c r="BV76" i="5"/>
  <c r="BV47" i="5"/>
  <c r="BV55" i="5"/>
  <c r="BV80" i="5"/>
  <c r="BV77" i="5"/>
  <c r="BV37" i="5"/>
  <c r="BV57" i="5"/>
  <c r="BV75" i="5"/>
  <c r="BV26" i="5"/>
  <c r="BV39" i="5"/>
  <c r="BV18" i="5"/>
  <c r="BV58" i="5"/>
  <c r="BV25" i="5"/>
  <c r="BV17" i="5"/>
  <c r="BV35" i="5"/>
  <c r="BV19" i="5"/>
  <c r="BV63" i="5"/>
  <c r="BV11" i="5"/>
  <c r="BV83" i="5"/>
  <c r="BV24" i="5"/>
  <c r="BV48" i="5"/>
  <c r="BV53" i="5"/>
  <c r="BG56" i="5"/>
  <c r="AJ65" i="5"/>
  <c r="I89" i="5"/>
  <c r="H88" i="5"/>
  <c r="BG65" i="5"/>
  <c r="BG21" i="5"/>
  <c r="AJ90" i="5"/>
  <c r="W94" i="5" s="1"/>
  <c r="AJ21" i="5"/>
  <c r="AI90" i="5"/>
  <c r="V94" i="5" s="1"/>
  <c r="BH74" i="5" l="1"/>
  <c r="AZ21" i="5"/>
  <c r="BI71" i="5"/>
  <c r="BI47" i="5"/>
  <c r="BI67" i="5"/>
  <c r="BI53" i="5"/>
  <c r="BI51" i="5"/>
  <c r="BI48" i="5"/>
  <c r="BI55" i="5"/>
  <c r="BI60" i="5"/>
  <c r="BI15" i="5"/>
  <c r="BI37" i="5"/>
  <c r="BI29" i="5"/>
  <c r="BI52" i="5"/>
  <c r="BI80" i="5"/>
  <c r="BI38" i="5"/>
  <c r="BI36" i="5"/>
  <c r="BI10" i="5"/>
  <c r="BI57" i="5"/>
  <c r="BI82" i="5"/>
  <c r="BI44" i="5"/>
  <c r="BI39" i="5"/>
  <c r="BI31" i="5"/>
  <c r="BI18" i="5"/>
  <c r="BI30" i="5"/>
  <c r="BI17" i="5"/>
  <c r="BI64" i="5"/>
  <c r="BI75" i="5"/>
  <c r="BI33" i="5"/>
  <c r="BI54" i="5"/>
  <c r="BI62" i="5"/>
  <c r="BI11" i="5"/>
  <c r="BI58" i="5"/>
  <c r="BI69" i="5"/>
  <c r="BI35" i="5"/>
  <c r="BI81" i="5"/>
  <c r="BI42" i="5"/>
  <c r="BI19" i="5"/>
  <c r="BI41" i="5"/>
  <c r="BI24" i="5"/>
  <c r="BI83" i="5"/>
  <c r="BI23" i="5"/>
  <c r="BI70" i="5"/>
  <c r="BI12" i="5"/>
  <c r="BI63" i="5"/>
  <c r="BI59" i="5"/>
  <c r="BI43" i="5"/>
  <c r="BI40" i="5"/>
  <c r="BI28" i="5"/>
  <c r="BJ7" i="5"/>
  <c r="BI9" i="5"/>
  <c r="BI45" i="5"/>
  <c r="BI20" i="5"/>
  <c r="BI13" i="5"/>
  <c r="BI26" i="5"/>
  <c r="BI73" i="5"/>
  <c r="BI79" i="5"/>
  <c r="BI49" i="5"/>
  <c r="BI27" i="5"/>
  <c r="BI66" i="5"/>
  <c r="BI46" i="5"/>
  <c r="BI78" i="5"/>
  <c r="BI25" i="5"/>
  <c r="BI16" i="5"/>
  <c r="BI34" i="5"/>
  <c r="BI14" i="5"/>
  <c r="BI50" i="5"/>
  <c r="BI72" i="5"/>
  <c r="BI61" i="5"/>
  <c r="BI22" i="5"/>
  <c r="BI76" i="5"/>
  <c r="BI77" i="5"/>
  <c r="BI68" i="5"/>
  <c r="AK21" i="5"/>
  <c r="AL71" i="5"/>
  <c r="AL58" i="5"/>
  <c r="AL46" i="5"/>
  <c r="AL25" i="5"/>
  <c r="AL23" i="5"/>
  <c r="AL52" i="5"/>
  <c r="AL55" i="5"/>
  <c r="AL20" i="5"/>
  <c r="AM7" i="5"/>
  <c r="AL30" i="5"/>
  <c r="AL77" i="5"/>
  <c r="AL49" i="5"/>
  <c r="AL61" i="5"/>
  <c r="AL50" i="5"/>
  <c r="AL38" i="5"/>
  <c r="AL75" i="5"/>
  <c r="AL54" i="5"/>
  <c r="AL73" i="5"/>
  <c r="AL51" i="5"/>
  <c r="AL59" i="5"/>
  <c r="AL81" i="5"/>
  <c r="AL43" i="5"/>
  <c r="AL76" i="5"/>
  <c r="AL33" i="5"/>
  <c r="AL41" i="5"/>
  <c r="AL60" i="5"/>
  <c r="AL66" i="5"/>
  <c r="AL29" i="5"/>
  <c r="AL67" i="5"/>
  <c r="AL44" i="5"/>
  <c r="AL34" i="5"/>
  <c r="AL27" i="5"/>
  <c r="AL12" i="5"/>
  <c r="AL53" i="5"/>
  <c r="AL37" i="5"/>
  <c r="AL24" i="5"/>
  <c r="AL70" i="5"/>
  <c r="AL69" i="5"/>
  <c r="AL9" i="5"/>
  <c r="AL78" i="5"/>
  <c r="AL18" i="5"/>
  <c r="AL72" i="5"/>
  <c r="AL62" i="5"/>
  <c r="AL10" i="5"/>
  <c r="AL31" i="5"/>
  <c r="AL39" i="5"/>
  <c r="AL47" i="5"/>
  <c r="AL63" i="5"/>
  <c r="AL13" i="5"/>
  <c r="AL11" i="5"/>
  <c r="AL57" i="5"/>
  <c r="AL26" i="5"/>
  <c r="AL19" i="5"/>
  <c r="AL15" i="5"/>
  <c r="AL80" i="5"/>
  <c r="AL48" i="5"/>
  <c r="AL68" i="5"/>
  <c r="AL14" i="5"/>
  <c r="AL64" i="5"/>
  <c r="AL45" i="5"/>
  <c r="AL28" i="5"/>
  <c r="AL17" i="5"/>
  <c r="AL83" i="5"/>
  <c r="AL82" i="5"/>
  <c r="AL35" i="5"/>
  <c r="AL79" i="5"/>
  <c r="AL42" i="5"/>
  <c r="AL22" i="5"/>
  <c r="AL16" i="5"/>
  <c r="AL40" i="5"/>
  <c r="AL36" i="5"/>
  <c r="AZ65" i="5"/>
  <c r="BH32" i="5"/>
  <c r="BH8" i="5"/>
  <c r="AZ32" i="5"/>
  <c r="BH56" i="5"/>
  <c r="AK8" i="5"/>
  <c r="AZ74" i="5"/>
  <c r="AK65" i="5"/>
  <c r="BW64" i="5"/>
  <c r="BW72" i="5"/>
  <c r="BW58" i="5"/>
  <c r="BW62" i="5"/>
  <c r="BW18" i="5"/>
  <c r="BW45" i="5"/>
  <c r="BW39" i="5"/>
  <c r="BW17" i="5"/>
  <c r="BW44" i="5"/>
  <c r="BW22" i="5"/>
  <c r="BW47" i="5"/>
  <c r="BW63" i="5"/>
  <c r="BW38" i="5"/>
  <c r="BW43" i="5"/>
  <c r="BW15" i="5"/>
  <c r="BW52" i="5"/>
  <c r="BW26" i="5"/>
  <c r="BW12" i="5"/>
  <c r="BW82" i="5"/>
  <c r="BW73" i="5"/>
  <c r="BW49" i="5"/>
  <c r="BW71" i="5"/>
  <c r="BW9" i="5"/>
  <c r="BW24" i="5"/>
  <c r="BW48" i="5"/>
  <c r="BW14" i="5"/>
  <c r="BW16" i="5"/>
  <c r="BW34" i="5"/>
  <c r="BW19" i="5"/>
  <c r="BW70" i="5"/>
  <c r="BW67" i="5"/>
  <c r="BW79" i="5"/>
  <c r="BW53" i="5"/>
  <c r="BW30" i="5"/>
  <c r="BW35" i="5"/>
  <c r="BW11" i="5"/>
  <c r="BW28" i="5"/>
  <c r="BW80" i="5"/>
  <c r="BW41" i="5"/>
  <c r="BW23" i="5"/>
  <c r="BW33" i="5"/>
  <c r="BW20" i="5"/>
  <c r="BW83" i="5"/>
  <c r="BW29" i="5"/>
  <c r="BW31" i="5"/>
  <c r="BW57" i="5"/>
  <c r="BW51" i="5"/>
  <c r="BW69" i="5"/>
  <c r="BW81" i="5"/>
  <c r="BW40" i="5"/>
  <c r="BW76" i="5"/>
  <c r="BW68" i="5"/>
  <c r="BW10" i="5"/>
  <c r="BW50" i="5"/>
  <c r="BW36" i="5"/>
  <c r="BW54" i="5"/>
  <c r="BW37" i="5"/>
  <c r="BW46" i="5"/>
  <c r="BW25" i="5"/>
  <c r="BW61" i="5"/>
  <c r="BW75" i="5"/>
  <c r="BW74" i="5" s="1"/>
  <c r="BW60" i="5"/>
  <c r="BW13" i="5"/>
  <c r="BW78" i="5"/>
  <c r="BX7" i="5"/>
  <c r="BW27" i="5"/>
  <c r="BW42" i="5"/>
  <c r="BW59" i="5"/>
  <c r="BW55" i="5"/>
  <c r="BW77" i="5"/>
  <c r="BW66" i="5"/>
  <c r="BV32" i="5"/>
  <c r="AK32" i="5"/>
  <c r="AZ56" i="5"/>
  <c r="BG90" i="5"/>
  <c r="T91" i="5" s="1"/>
  <c r="BV21" i="5"/>
  <c r="AZ8" i="5"/>
  <c r="BV8" i="5"/>
  <c r="BV74" i="5"/>
  <c r="BH21" i="5"/>
  <c r="BH65" i="5"/>
  <c r="BV56" i="5"/>
  <c r="BV65" i="5"/>
  <c r="BU90" i="5"/>
  <c r="U92" i="5" s="1"/>
  <c r="AL21" i="5" l="1"/>
  <c r="BW56" i="5"/>
  <c r="BW21" i="5"/>
  <c r="AK90" i="5"/>
  <c r="X94" i="5" s="1"/>
  <c r="BI56" i="5"/>
  <c r="AM51" i="5"/>
  <c r="AM53" i="5"/>
  <c r="AM69" i="5"/>
  <c r="AM80" i="5"/>
  <c r="AM25" i="5"/>
  <c r="AM43" i="5"/>
  <c r="AM24" i="5"/>
  <c r="AM67" i="5"/>
  <c r="AM79" i="5"/>
  <c r="AM46" i="5"/>
  <c r="AM82" i="5"/>
  <c r="AM78" i="5"/>
  <c r="AM38" i="5"/>
  <c r="AM33" i="5"/>
  <c r="AM34" i="5"/>
  <c r="AM19" i="5"/>
  <c r="AM45" i="5"/>
  <c r="AM50" i="5"/>
  <c r="AM63" i="5"/>
  <c r="AM27" i="5"/>
  <c r="AM12" i="5"/>
  <c r="AM11" i="5"/>
  <c r="AM68" i="5"/>
  <c r="AM40" i="5"/>
  <c r="AM41" i="5"/>
  <c r="AM81" i="5"/>
  <c r="AM62" i="5"/>
  <c r="AM20" i="5"/>
  <c r="AM72" i="5"/>
  <c r="AM75" i="5"/>
  <c r="AM74" i="5" s="1"/>
  <c r="AM83" i="5"/>
  <c r="AM49" i="5"/>
  <c r="AM47" i="5"/>
  <c r="AM44" i="5"/>
  <c r="AM35" i="5"/>
  <c r="AM15" i="5"/>
  <c r="AM77" i="5"/>
  <c r="AM30" i="5"/>
  <c r="AM61" i="5"/>
  <c r="AM55" i="5"/>
  <c r="AM39" i="5"/>
  <c r="AM71" i="5"/>
  <c r="AM59" i="5"/>
  <c r="AM17" i="5"/>
  <c r="AM48" i="5"/>
  <c r="AM64" i="5"/>
  <c r="AM29" i="5"/>
  <c r="AM22" i="5"/>
  <c r="AM31" i="5"/>
  <c r="AM18" i="5"/>
  <c r="AM54" i="5"/>
  <c r="AM9" i="5"/>
  <c r="AM73" i="5"/>
  <c r="AM36" i="5"/>
  <c r="AM16" i="5"/>
  <c r="AM10" i="5"/>
  <c r="AM58" i="5"/>
  <c r="AM66" i="5"/>
  <c r="AM23" i="5"/>
  <c r="AM57" i="5"/>
  <c r="AM76" i="5"/>
  <c r="AM70" i="5"/>
  <c r="AM52" i="5"/>
  <c r="AM14" i="5"/>
  <c r="AM37" i="5"/>
  <c r="AM13" i="5"/>
  <c r="AM42" i="5"/>
  <c r="AM26" i="5"/>
  <c r="AM60" i="5"/>
  <c r="AM28" i="5"/>
  <c r="AL74" i="5"/>
  <c r="AL56" i="5"/>
  <c r="AL8" i="5"/>
  <c r="AL65" i="5"/>
  <c r="BI32" i="5"/>
  <c r="BH90" i="5"/>
  <c r="U91" i="5" s="1"/>
  <c r="BI74" i="5"/>
  <c r="BI21" i="5"/>
  <c r="BV90" i="5"/>
  <c r="V92" i="5" s="1"/>
  <c r="BW32" i="5"/>
  <c r="BI8" i="5"/>
  <c r="BW8" i="5"/>
  <c r="AZ90" i="5"/>
  <c r="Z95" i="5" s="1"/>
  <c r="C95" i="5" s="1"/>
  <c r="BX14" i="5"/>
  <c r="BX69" i="5"/>
  <c r="BX60" i="5"/>
  <c r="BX41" i="5"/>
  <c r="BX83" i="5"/>
  <c r="BX55" i="5"/>
  <c r="BX70" i="5"/>
  <c r="BX24" i="5"/>
  <c r="BX80" i="5"/>
  <c r="BX33" i="5"/>
  <c r="BX72" i="5"/>
  <c r="BX49" i="5"/>
  <c r="BX43" i="5"/>
  <c r="BX67" i="5"/>
  <c r="BX15" i="5"/>
  <c r="BX79" i="5"/>
  <c r="BX11" i="5"/>
  <c r="BX12" i="5"/>
  <c r="BX58" i="5"/>
  <c r="BX27" i="5"/>
  <c r="BX75" i="5"/>
  <c r="BX77" i="5"/>
  <c r="BX51" i="5"/>
  <c r="BX54" i="5"/>
  <c r="BX64" i="5"/>
  <c r="BX78" i="5"/>
  <c r="BX44" i="5"/>
  <c r="BX34" i="5"/>
  <c r="BX18" i="5"/>
  <c r="BX38" i="5"/>
  <c r="BX39" i="5"/>
  <c r="BX25" i="5"/>
  <c r="BX22" i="5"/>
  <c r="BX50" i="5"/>
  <c r="BX52" i="5"/>
  <c r="BX47" i="5"/>
  <c r="BX71" i="5"/>
  <c r="BX29" i="5"/>
  <c r="BX81" i="5"/>
  <c r="BX10" i="5"/>
  <c r="BX17" i="5"/>
  <c r="BX82" i="5"/>
  <c r="BX68" i="5"/>
  <c r="BX40" i="5"/>
  <c r="BX35" i="5"/>
  <c r="BX16" i="5"/>
  <c r="BX31" i="5"/>
  <c r="BX59" i="5"/>
  <c r="BX63" i="5"/>
  <c r="BX20" i="5"/>
  <c r="BY7" i="5"/>
  <c r="BX13" i="5"/>
  <c r="BX66" i="5"/>
  <c r="BX73" i="5"/>
  <c r="BX26" i="5"/>
  <c r="BX19" i="5"/>
  <c r="BX30" i="5"/>
  <c r="BX53" i="5"/>
  <c r="BX45" i="5"/>
  <c r="BX46" i="5"/>
  <c r="BX76" i="5"/>
  <c r="BX57" i="5"/>
  <c r="BX28" i="5"/>
  <c r="BX23" i="5"/>
  <c r="BX42" i="5"/>
  <c r="BX9" i="5"/>
  <c r="BX48" i="5"/>
  <c r="BX37" i="5"/>
  <c r="BX62" i="5"/>
  <c r="BX36" i="5"/>
  <c r="BX61" i="5"/>
  <c r="AL32" i="5"/>
  <c r="BJ45" i="5"/>
  <c r="BJ26" i="5"/>
  <c r="BJ43" i="5"/>
  <c r="BJ9" i="5"/>
  <c r="BJ46" i="5"/>
  <c r="BJ39" i="5"/>
  <c r="BJ35" i="5"/>
  <c r="BJ28" i="5"/>
  <c r="BJ67" i="5"/>
  <c r="BJ61" i="5"/>
  <c r="BJ41" i="5"/>
  <c r="BJ52" i="5"/>
  <c r="BJ57" i="5"/>
  <c r="BJ66" i="5"/>
  <c r="BJ34" i="5"/>
  <c r="BK7" i="5"/>
  <c r="BJ82" i="5"/>
  <c r="BJ29" i="5"/>
  <c r="BJ10" i="5"/>
  <c r="BJ72" i="5"/>
  <c r="BJ13" i="5"/>
  <c r="BJ42" i="5"/>
  <c r="BJ11" i="5"/>
  <c r="BJ38" i="5"/>
  <c r="BJ68" i="5"/>
  <c r="BJ16" i="5"/>
  <c r="BJ22" i="5"/>
  <c r="BJ31" i="5"/>
  <c r="BJ33" i="5"/>
  <c r="BJ48" i="5"/>
  <c r="BJ18" i="5"/>
  <c r="BJ50" i="5"/>
  <c r="BJ23" i="5"/>
  <c r="BJ59" i="5"/>
  <c r="BJ78" i="5"/>
  <c r="BJ51" i="5"/>
  <c r="BJ64" i="5"/>
  <c r="BJ36" i="5"/>
  <c r="BJ71" i="5"/>
  <c r="BJ79" i="5"/>
  <c r="BJ12" i="5"/>
  <c r="BJ24" i="5"/>
  <c r="BJ80" i="5"/>
  <c r="BJ63" i="5"/>
  <c r="BJ37" i="5"/>
  <c r="BJ55" i="5"/>
  <c r="BJ30" i="5"/>
  <c r="BJ40" i="5"/>
  <c r="BJ81" i="5"/>
  <c r="BJ83" i="5"/>
  <c r="BJ17" i="5"/>
  <c r="BJ62" i="5"/>
  <c r="BJ69" i="5"/>
  <c r="BJ53" i="5"/>
  <c r="BJ20" i="5"/>
  <c r="BJ27" i="5"/>
  <c r="BJ73" i="5"/>
  <c r="BJ14" i="5"/>
  <c r="BJ44" i="5"/>
  <c r="BJ47" i="5"/>
  <c r="BJ49" i="5"/>
  <c r="BJ25" i="5"/>
  <c r="BJ76" i="5"/>
  <c r="BJ70" i="5"/>
  <c r="BJ75" i="5"/>
  <c r="BJ15" i="5"/>
  <c r="BJ19" i="5"/>
  <c r="BJ58" i="5"/>
  <c r="BJ60" i="5"/>
  <c r="BJ77" i="5"/>
  <c r="BJ54" i="5"/>
  <c r="BW65" i="5"/>
  <c r="BI65" i="5"/>
  <c r="BX8" i="5" l="1"/>
  <c r="BX65" i="5"/>
  <c r="AM32" i="5"/>
  <c r="BJ32" i="5"/>
  <c r="BJ65" i="5"/>
  <c r="BX56" i="5"/>
  <c r="AL90" i="5"/>
  <c r="Y94" i="5" s="1"/>
  <c r="AM8" i="5"/>
  <c r="BJ8" i="5"/>
  <c r="BJ21" i="5"/>
  <c r="BJ56" i="5"/>
  <c r="AM56" i="5"/>
  <c r="AM21" i="5"/>
  <c r="BK40" i="5"/>
  <c r="BK50" i="5"/>
  <c r="BK25" i="5"/>
  <c r="BK82" i="5"/>
  <c r="BK76" i="5"/>
  <c r="BK18" i="5"/>
  <c r="BK83" i="5"/>
  <c r="BK46" i="5"/>
  <c r="BK44" i="5"/>
  <c r="BK80" i="5"/>
  <c r="BK52" i="5"/>
  <c r="BK58" i="5"/>
  <c r="BK24" i="5"/>
  <c r="BK42" i="5"/>
  <c r="BK79" i="5"/>
  <c r="BK29" i="5"/>
  <c r="BK78" i="5"/>
  <c r="BK34" i="5"/>
  <c r="BK73" i="5"/>
  <c r="BK72" i="5"/>
  <c r="BK35" i="5"/>
  <c r="BK51" i="5"/>
  <c r="BK28" i="5"/>
  <c r="BL7" i="5"/>
  <c r="BK27" i="5"/>
  <c r="BK10" i="5"/>
  <c r="BK19" i="5"/>
  <c r="BK41" i="5"/>
  <c r="BK31" i="5"/>
  <c r="BK14" i="5"/>
  <c r="BK26" i="5"/>
  <c r="BK30" i="5"/>
  <c r="BK81" i="5"/>
  <c r="BK12" i="5"/>
  <c r="BK16" i="5"/>
  <c r="BK67" i="5"/>
  <c r="BK48" i="5"/>
  <c r="BK38" i="5"/>
  <c r="BK49" i="5"/>
  <c r="BK62" i="5"/>
  <c r="BK57" i="5"/>
  <c r="BK47" i="5"/>
  <c r="BK59" i="5"/>
  <c r="BK15" i="5"/>
  <c r="BK43" i="5"/>
  <c r="BK66" i="5"/>
  <c r="BK11" i="5"/>
  <c r="BK63" i="5"/>
  <c r="BK37" i="5"/>
  <c r="BK13" i="5"/>
  <c r="BK55" i="5"/>
  <c r="BK71" i="5"/>
  <c r="BK53" i="5"/>
  <c r="BK64" i="5"/>
  <c r="BK60" i="5"/>
  <c r="BK17" i="5"/>
  <c r="BK68" i="5"/>
  <c r="BK70" i="5"/>
  <c r="BK39" i="5"/>
  <c r="BK36" i="5"/>
  <c r="BK69" i="5"/>
  <c r="BK54" i="5"/>
  <c r="BK75" i="5"/>
  <c r="BK20" i="5"/>
  <c r="BK45" i="5"/>
  <c r="BK61" i="5"/>
  <c r="BK9" i="5"/>
  <c r="BK77" i="5"/>
  <c r="BK23" i="5"/>
  <c r="BK22" i="5"/>
  <c r="BK33" i="5"/>
  <c r="BK32" i="5" s="1"/>
  <c r="BY63" i="5"/>
  <c r="BY19" i="5"/>
  <c r="BY54" i="5"/>
  <c r="BY38" i="5"/>
  <c r="BY37" i="5"/>
  <c r="BY44" i="5"/>
  <c r="BY82" i="5"/>
  <c r="BY40" i="5"/>
  <c r="BY20" i="5"/>
  <c r="BY50" i="5"/>
  <c r="BY52" i="5"/>
  <c r="BY15" i="5"/>
  <c r="BY28" i="5"/>
  <c r="BY62" i="5"/>
  <c r="BY26" i="5"/>
  <c r="BY72" i="5"/>
  <c r="BY29" i="5"/>
  <c r="BY73" i="5"/>
  <c r="BY42" i="5"/>
  <c r="BY81" i="5"/>
  <c r="BY55" i="5"/>
  <c r="BY64" i="5"/>
  <c r="BY27" i="5"/>
  <c r="BY41" i="5"/>
  <c r="BY49" i="5"/>
  <c r="BY66" i="5"/>
  <c r="BY31" i="5"/>
  <c r="BY25" i="5"/>
  <c r="BY12" i="5"/>
  <c r="BY47" i="5"/>
  <c r="BY69" i="5"/>
  <c r="BY80" i="5"/>
  <c r="BY78" i="5"/>
  <c r="BY60" i="5"/>
  <c r="BY75" i="5"/>
  <c r="BY22" i="5"/>
  <c r="BY21" i="5" s="1"/>
  <c r="BY23" i="5"/>
  <c r="BY17" i="5"/>
  <c r="BY83" i="5"/>
  <c r="BY9" i="5"/>
  <c r="BY34" i="5"/>
  <c r="BY39" i="5"/>
  <c r="BZ7" i="5"/>
  <c r="BY33" i="5"/>
  <c r="BY24" i="5"/>
  <c r="BY30" i="5"/>
  <c r="BY36" i="5"/>
  <c r="BY51" i="5"/>
  <c r="BY58" i="5"/>
  <c r="BY57" i="5"/>
  <c r="BY10" i="5"/>
  <c r="BY70" i="5"/>
  <c r="BY46" i="5"/>
  <c r="BY67" i="5"/>
  <c r="BY18" i="5"/>
  <c r="BY13" i="5"/>
  <c r="BY11" i="5"/>
  <c r="BY68" i="5"/>
  <c r="BY71" i="5"/>
  <c r="BY79" i="5"/>
  <c r="BY14" i="5"/>
  <c r="BY16" i="5"/>
  <c r="BY61" i="5"/>
  <c r="BY59" i="5"/>
  <c r="BY45" i="5"/>
  <c r="BY48" i="5"/>
  <c r="BY76" i="5"/>
  <c r="BY35" i="5"/>
  <c r="BY77" i="5"/>
  <c r="BY43" i="5"/>
  <c r="BY53" i="5"/>
  <c r="BW90" i="5"/>
  <c r="W92" i="5" s="1"/>
  <c r="AM65" i="5"/>
  <c r="BJ74" i="5"/>
  <c r="BX32" i="5"/>
  <c r="BI90" i="5"/>
  <c r="V91" i="5" s="1"/>
  <c r="BX21" i="5"/>
  <c r="BX74" i="5"/>
  <c r="BY74" i="5" l="1"/>
  <c r="BK21" i="5"/>
  <c r="BK65" i="5"/>
  <c r="BJ90" i="5"/>
  <c r="W91" i="5" s="1"/>
  <c r="BY32" i="5"/>
  <c r="BK8" i="5"/>
  <c r="AM90" i="5"/>
  <c r="Z94" i="5" s="1"/>
  <c r="C94" i="5" s="1"/>
  <c r="BZ67" i="5"/>
  <c r="BZ60" i="5"/>
  <c r="BZ15" i="5"/>
  <c r="BZ31" i="5"/>
  <c r="BZ75" i="5"/>
  <c r="BZ74" i="5" s="1"/>
  <c r="BZ30" i="5"/>
  <c r="BZ76" i="5"/>
  <c r="BZ23" i="5"/>
  <c r="BZ53" i="5"/>
  <c r="BZ51" i="5"/>
  <c r="BZ69" i="5"/>
  <c r="BZ13" i="5"/>
  <c r="BZ54" i="5"/>
  <c r="BZ55" i="5"/>
  <c r="BZ45" i="5"/>
  <c r="BZ24" i="5"/>
  <c r="BZ50" i="5"/>
  <c r="BZ48" i="5"/>
  <c r="BZ22" i="5"/>
  <c r="BZ43" i="5"/>
  <c r="BZ44" i="5"/>
  <c r="BZ42" i="5"/>
  <c r="BZ41" i="5"/>
  <c r="BZ35" i="5"/>
  <c r="BZ11" i="5"/>
  <c r="BZ47" i="5"/>
  <c r="BZ17" i="5"/>
  <c r="BZ80" i="5"/>
  <c r="BZ59" i="5"/>
  <c r="BZ81" i="5"/>
  <c r="BZ73" i="5"/>
  <c r="BZ70" i="5"/>
  <c r="BZ58" i="5"/>
  <c r="BZ83" i="5"/>
  <c r="BZ28" i="5"/>
  <c r="BZ10" i="5"/>
  <c r="BZ33" i="5"/>
  <c r="BZ72" i="5"/>
  <c r="BZ61" i="5"/>
  <c r="BZ63" i="5"/>
  <c r="BZ25" i="5"/>
  <c r="BZ82" i="5"/>
  <c r="BZ57" i="5"/>
  <c r="BZ27" i="5"/>
  <c r="BZ39" i="5"/>
  <c r="BZ40" i="5"/>
  <c r="BZ34" i="5"/>
  <c r="BZ78" i="5"/>
  <c r="BZ29" i="5"/>
  <c r="BZ37" i="5"/>
  <c r="BZ26" i="5"/>
  <c r="BZ68" i="5"/>
  <c r="BZ62" i="5"/>
  <c r="BZ64" i="5"/>
  <c r="BZ71" i="5"/>
  <c r="BZ18" i="5"/>
  <c r="BZ20" i="5"/>
  <c r="BZ52" i="5"/>
  <c r="BZ9" i="5"/>
  <c r="BZ12" i="5"/>
  <c r="BZ36" i="5"/>
  <c r="BZ14" i="5"/>
  <c r="BZ16" i="5"/>
  <c r="BZ77" i="5"/>
  <c r="BZ46" i="5"/>
  <c r="BZ79" i="5"/>
  <c r="BZ49" i="5"/>
  <c r="BZ19" i="5"/>
  <c r="BZ38" i="5"/>
  <c r="BZ66" i="5"/>
  <c r="BK56" i="5"/>
  <c r="BY8" i="5"/>
  <c r="BK74" i="5"/>
  <c r="BY56" i="5"/>
  <c r="BY65" i="5"/>
  <c r="BL64" i="5"/>
  <c r="BL52" i="5"/>
  <c r="BL28" i="5"/>
  <c r="BL11" i="5"/>
  <c r="BL70" i="5"/>
  <c r="BL73" i="5"/>
  <c r="BL43" i="5"/>
  <c r="BL67" i="5"/>
  <c r="BL47" i="5"/>
  <c r="BL33" i="5"/>
  <c r="BL55" i="5"/>
  <c r="BL29" i="5"/>
  <c r="BL30" i="5"/>
  <c r="BL41" i="5"/>
  <c r="BL83" i="5"/>
  <c r="BL16" i="5"/>
  <c r="BL71" i="5"/>
  <c r="BL59" i="5"/>
  <c r="BL46" i="5"/>
  <c r="BL36" i="5"/>
  <c r="BL53" i="5"/>
  <c r="BL35" i="5"/>
  <c r="BL15" i="5"/>
  <c r="BL26" i="5"/>
  <c r="BL14" i="5"/>
  <c r="BL40" i="5"/>
  <c r="BL81" i="5"/>
  <c r="BL37" i="5"/>
  <c r="BL60" i="5"/>
  <c r="BL20" i="5"/>
  <c r="BL49" i="5"/>
  <c r="BL63" i="5"/>
  <c r="BL80" i="5"/>
  <c r="BL57" i="5"/>
  <c r="BL56" i="5" s="1"/>
  <c r="BL19" i="5"/>
  <c r="BL17" i="5"/>
  <c r="BL48" i="5"/>
  <c r="BL78" i="5"/>
  <c r="BL38" i="5"/>
  <c r="BL13" i="5"/>
  <c r="BL22" i="5"/>
  <c r="BL50" i="5"/>
  <c r="BL58" i="5"/>
  <c r="BL51" i="5"/>
  <c r="BL12" i="5"/>
  <c r="BL79" i="5"/>
  <c r="BL23" i="5"/>
  <c r="BL68" i="5"/>
  <c r="BL18" i="5"/>
  <c r="BL39" i="5"/>
  <c r="BL72" i="5"/>
  <c r="BL77" i="5"/>
  <c r="BL10" i="5"/>
  <c r="BL66" i="5"/>
  <c r="BL82" i="5"/>
  <c r="BL61" i="5"/>
  <c r="BL69" i="5"/>
  <c r="BL76" i="5"/>
  <c r="BL31" i="5"/>
  <c r="BL42" i="5"/>
  <c r="BL34" i="5"/>
  <c r="BL54" i="5"/>
  <c r="BL45" i="5"/>
  <c r="BM7" i="5"/>
  <c r="BL75" i="5"/>
  <c r="BL9" i="5"/>
  <c r="BL62" i="5"/>
  <c r="BL25" i="5"/>
  <c r="BL27" i="5"/>
  <c r="BL24" i="5"/>
  <c r="BL44" i="5"/>
  <c r="BX90" i="5"/>
  <c r="X92" i="5" s="1"/>
  <c r="BL32" i="5" l="1"/>
  <c r="BY90" i="5"/>
  <c r="Y92" i="5" s="1"/>
  <c r="BZ8" i="5"/>
  <c r="BK90" i="5"/>
  <c r="X91" i="5" s="1"/>
  <c r="BZ65" i="5"/>
  <c r="BL8" i="5"/>
  <c r="BL65" i="5"/>
  <c r="BZ32" i="5"/>
  <c r="BL74" i="5"/>
  <c r="BL21" i="5"/>
  <c r="BM38" i="5"/>
  <c r="BM47" i="5"/>
  <c r="BM71" i="5"/>
  <c r="BM58" i="5"/>
  <c r="BM72" i="5"/>
  <c r="BM9" i="5"/>
  <c r="BM48" i="5"/>
  <c r="BM16" i="5"/>
  <c r="BM43" i="5"/>
  <c r="BM37" i="5"/>
  <c r="BM52" i="5"/>
  <c r="BM45" i="5"/>
  <c r="BM13" i="5"/>
  <c r="BM83" i="5"/>
  <c r="BM53" i="5"/>
  <c r="BM27" i="5"/>
  <c r="BM70" i="5"/>
  <c r="BM15" i="5"/>
  <c r="BM82" i="5"/>
  <c r="BM24" i="5"/>
  <c r="BM40" i="5"/>
  <c r="BM62" i="5"/>
  <c r="BM59" i="5"/>
  <c r="BM23" i="5"/>
  <c r="BM49" i="5"/>
  <c r="BM30" i="5"/>
  <c r="BM34" i="5"/>
  <c r="BM11" i="5"/>
  <c r="BM78" i="5"/>
  <c r="BM25" i="5"/>
  <c r="BM46" i="5"/>
  <c r="BM81" i="5"/>
  <c r="BM55" i="5"/>
  <c r="BM20" i="5"/>
  <c r="BM51" i="5"/>
  <c r="BM68" i="5"/>
  <c r="BM26" i="5"/>
  <c r="BM35" i="5"/>
  <c r="BM60" i="5"/>
  <c r="BM64" i="5"/>
  <c r="BM77" i="5"/>
  <c r="BM75" i="5"/>
  <c r="BM31" i="5"/>
  <c r="BM33" i="5"/>
  <c r="BM54" i="5"/>
  <c r="BM61" i="5"/>
  <c r="BM39" i="5"/>
  <c r="BM66" i="5"/>
  <c r="BM67" i="5"/>
  <c r="BM73" i="5"/>
  <c r="BM12" i="5"/>
  <c r="BM10" i="5"/>
  <c r="BM76" i="5"/>
  <c r="BM41" i="5"/>
  <c r="BM69" i="5"/>
  <c r="BM18" i="5"/>
  <c r="BM42" i="5"/>
  <c r="BM63" i="5"/>
  <c r="BM36" i="5"/>
  <c r="BM79" i="5"/>
  <c r="BM17" i="5"/>
  <c r="BM14" i="5"/>
  <c r="BM50" i="5"/>
  <c r="BM57" i="5"/>
  <c r="BM80" i="5"/>
  <c r="BM28" i="5"/>
  <c r="BM29" i="5"/>
  <c r="BM44" i="5"/>
  <c r="BM19" i="5"/>
  <c r="BM22" i="5"/>
  <c r="BZ56" i="5"/>
  <c r="BZ21" i="5"/>
  <c r="BM65" i="5" l="1"/>
  <c r="BM32" i="5"/>
  <c r="BL90" i="5"/>
  <c r="Y91" i="5" s="1"/>
  <c r="BM74" i="5"/>
  <c r="BM8" i="5"/>
  <c r="BM21" i="5"/>
  <c r="BZ90" i="5"/>
  <c r="Z92" i="5" s="1"/>
  <c r="C92" i="5" s="1"/>
  <c r="BM56" i="5"/>
  <c r="BM90" i="5" l="1"/>
  <c r="Z91" i="5" s="1"/>
  <c r="C91" i="5" s="1"/>
  <c r="AM78" i="1"/>
  <c r="AM75" i="1"/>
  <c r="AM77" i="1"/>
  <c r="AM74" i="1"/>
  <c r="AM73" i="1"/>
  <c r="AM66" i="1"/>
  <c r="BF78" i="1"/>
  <c r="BF75" i="1"/>
  <c r="BF77" i="1"/>
  <c r="BF74" i="1"/>
  <c r="BF73" i="1"/>
  <c r="BF66" i="1"/>
  <c r="L75" i="1"/>
  <c r="L76" i="1"/>
  <c r="L52" i="1"/>
  <c r="L25" i="1"/>
  <c r="BK66" i="1"/>
  <c r="BK73" i="1"/>
  <c r="BK74" i="1"/>
  <c r="BK77" i="1"/>
  <c r="BK75" i="1"/>
  <c r="BK78" i="1"/>
  <c r="BN66" i="1"/>
  <c r="BN73" i="1"/>
  <c r="BN74" i="1"/>
  <c r="BN77" i="1"/>
  <c r="BN75" i="1"/>
  <c r="BN78" i="1"/>
  <c r="X64" i="1"/>
  <c r="X73" i="1"/>
  <c r="X74" i="1"/>
  <c r="X77" i="1"/>
  <c r="X75" i="1"/>
  <c r="X78" i="1"/>
  <c r="AW66" i="1"/>
  <c r="AW73" i="1"/>
  <c r="AW74" i="1"/>
  <c r="AW77" i="1"/>
  <c r="AW75" i="1"/>
  <c r="AW78" i="1"/>
  <c r="BO66" i="1"/>
  <c r="BO73" i="1"/>
  <c r="BO74" i="1"/>
  <c r="BO77" i="1"/>
  <c r="BO75" i="1"/>
  <c r="BO78" i="1"/>
  <c r="AO66" i="1"/>
  <c r="AO73" i="1"/>
  <c r="AO74" i="1"/>
  <c r="AO77" i="1"/>
  <c r="AO75" i="1"/>
  <c r="AO78" i="1"/>
  <c r="AQ66" i="1"/>
  <c r="AQ73" i="1"/>
  <c r="AQ74" i="1"/>
  <c r="AQ77" i="1"/>
  <c r="AQ75" i="1"/>
  <c r="AQ78" i="1"/>
  <c r="AG78" i="1"/>
  <c r="AG66" i="1"/>
  <c r="AG73" i="1"/>
  <c r="AG74" i="1"/>
  <c r="AG77" i="1"/>
  <c r="AG75" i="1"/>
  <c r="AA66" i="1"/>
  <c r="AA73" i="1"/>
  <c r="AA74" i="1"/>
  <c r="AA77" i="1"/>
  <c r="AA75" i="1"/>
  <c r="AA78" i="1"/>
  <c r="AN66" i="1"/>
  <c r="AN73" i="1"/>
  <c r="AN74" i="1"/>
  <c r="AN77" i="1"/>
  <c r="AN75" i="1"/>
  <c r="AN78" i="1"/>
  <c r="BT66" i="1"/>
  <c r="BT73" i="1"/>
  <c r="BT74" i="1"/>
  <c r="BT77" i="1"/>
  <c r="BT75" i="1"/>
  <c r="BT78" i="1"/>
  <c r="AT78" i="1"/>
  <c r="AT75" i="1"/>
  <c r="AT77" i="1"/>
  <c r="AT74" i="1"/>
  <c r="AT73" i="1"/>
  <c r="AT66" i="1"/>
  <c r="AH78" i="1"/>
  <c r="AH75" i="1"/>
  <c r="AH77" i="1"/>
  <c r="AH74" i="1"/>
  <c r="AH73" i="1"/>
  <c r="AH66" i="1"/>
  <c r="AV78" i="1"/>
  <c r="AV75" i="1"/>
  <c r="AV77" i="1"/>
  <c r="AV74" i="1"/>
  <c r="AV73" i="1"/>
  <c r="AV66" i="1"/>
  <c r="BL78" i="1"/>
  <c r="BL75" i="1"/>
  <c r="BL77" i="1"/>
  <c r="BL74" i="1"/>
  <c r="BL73" i="1"/>
  <c r="BL66" i="1"/>
  <c r="BB78" i="1"/>
  <c r="BB75" i="1"/>
  <c r="BB77" i="1"/>
  <c r="BB74" i="1"/>
  <c r="BB73" i="1"/>
  <c r="BB66" i="1"/>
  <c r="AD78" i="1"/>
  <c r="AD75" i="1"/>
  <c r="AD77" i="1"/>
  <c r="AD74" i="1"/>
  <c r="AD73" i="1"/>
  <c r="AD66" i="1"/>
  <c r="AP78" i="1"/>
  <c r="AP75" i="1"/>
  <c r="AP77" i="1"/>
  <c r="AP74" i="1"/>
  <c r="AP73" i="1"/>
  <c r="AP66" i="1"/>
  <c r="AR78" i="1"/>
  <c r="AR66" i="1"/>
  <c r="AR73" i="1"/>
  <c r="AR74" i="1"/>
  <c r="AR77" i="1"/>
  <c r="AR75" i="1"/>
  <c r="AE66" i="1"/>
  <c r="AE73" i="1"/>
  <c r="AE74" i="1"/>
  <c r="AE77" i="1"/>
  <c r="AE75" i="1"/>
  <c r="AE78" i="1"/>
  <c r="AL66" i="1"/>
  <c r="AL73" i="1"/>
  <c r="AL74" i="1"/>
  <c r="AL77" i="1"/>
  <c r="AL75" i="1"/>
  <c r="AL78" i="1"/>
  <c r="BU78" i="1"/>
  <c r="BU75" i="1"/>
  <c r="BU77" i="1"/>
  <c r="BU74" i="1"/>
  <c r="BU73" i="1"/>
  <c r="BU66" i="1"/>
  <c r="BE78" i="1"/>
  <c r="BE75" i="1"/>
  <c r="BE77" i="1"/>
  <c r="BE74" i="1"/>
  <c r="BE73" i="1"/>
  <c r="BE66" i="1"/>
  <c r="BI78" i="1"/>
  <c r="BI75" i="1"/>
  <c r="BI77" i="1"/>
  <c r="BI74" i="1"/>
  <c r="BI73" i="1"/>
  <c r="BI66" i="1"/>
  <c r="M25" i="1"/>
  <c r="M52" i="1"/>
  <c r="M76" i="1"/>
  <c r="M75" i="1"/>
  <c r="BA66" i="1"/>
  <c r="BA73" i="1"/>
  <c r="BA74" i="1"/>
  <c r="BA77" i="1"/>
  <c r="BA75" i="1"/>
  <c r="BA78" i="1"/>
  <c r="BH78" i="1"/>
  <c r="BH75" i="1"/>
  <c r="BH66" i="1"/>
  <c r="BH73" i="1"/>
  <c r="BH74" i="1"/>
  <c r="BH77" i="1"/>
  <c r="AZ78" i="1"/>
  <c r="AZ75" i="1"/>
  <c r="AZ66" i="1"/>
  <c r="AZ73" i="1"/>
  <c r="AZ74" i="1"/>
  <c r="AZ77" i="1"/>
  <c r="AC78" i="1"/>
  <c r="AC75" i="1"/>
  <c r="AC66" i="1"/>
  <c r="AC73" i="1"/>
  <c r="AC74" i="1"/>
  <c r="AC77" i="1"/>
  <c r="BR66" i="1"/>
  <c r="BR73" i="1"/>
  <c r="BR74" i="1"/>
  <c r="BR77" i="1"/>
  <c r="BR75" i="1"/>
  <c r="BR78" i="1"/>
  <c r="BD66" i="1"/>
  <c r="BD73" i="1"/>
  <c r="BD74" i="1"/>
  <c r="BD77" i="1"/>
  <c r="BD75" i="1"/>
  <c r="BD78" i="1"/>
  <c r="BJ66" i="1"/>
  <c r="BJ73" i="1"/>
  <c r="BJ74" i="1"/>
  <c r="BJ77" i="1"/>
  <c r="BJ75" i="1"/>
  <c r="BJ78" i="1"/>
  <c r="BS66" i="1"/>
  <c r="BS73" i="1"/>
  <c r="BS74" i="1"/>
  <c r="BS77" i="1"/>
  <c r="BS75" i="1"/>
  <c r="BS78" i="1"/>
  <c r="AJ66" i="1"/>
  <c r="AJ73" i="1"/>
  <c r="AJ74" i="1"/>
  <c r="AJ77" i="1"/>
  <c r="AJ75" i="1"/>
  <c r="AJ78" i="1"/>
  <c r="BQ66" i="1"/>
  <c r="BQ73" i="1"/>
  <c r="BQ74" i="1"/>
  <c r="BQ77" i="1"/>
  <c r="BQ75" i="1"/>
  <c r="BQ78" i="1"/>
  <c r="AB66" i="1"/>
  <c r="AB73" i="1"/>
  <c r="AB74" i="1"/>
  <c r="AB77" i="1"/>
  <c r="AB75" i="1"/>
  <c r="AB78" i="1"/>
  <c r="AK66" i="1"/>
  <c r="AK73" i="1"/>
  <c r="AK74" i="1"/>
  <c r="AK77" i="1"/>
  <c r="AK75" i="1"/>
  <c r="AK78" i="1"/>
  <c r="W64" i="1"/>
  <c r="W73" i="1"/>
  <c r="W74" i="1"/>
  <c r="W77" i="1"/>
  <c r="W75" i="1"/>
  <c r="W78" i="1"/>
  <c r="AX66" i="1"/>
  <c r="AX73" i="1"/>
  <c r="AX74" i="1"/>
  <c r="AX77" i="1"/>
  <c r="AX75" i="1"/>
  <c r="AX78" i="1"/>
  <c r="AU66" i="1"/>
  <c r="AU73" i="1"/>
  <c r="AU74" i="1"/>
  <c r="AU77" i="1"/>
  <c r="AU75" i="1"/>
  <c r="AU78" i="1"/>
  <c r="Z66" i="1"/>
  <c r="Z73" i="1"/>
  <c r="Z74" i="1"/>
  <c r="Z77" i="1"/>
  <c r="Z75" i="1"/>
  <c r="Z78" i="1"/>
  <c r="BP66" i="1"/>
  <c r="BP73" i="1"/>
  <c r="BP74" i="1"/>
  <c r="BP77" i="1"/>
  <c r="BP75" i="1"/>
  <c r="BP78" i="1"/>
  <c r="AY66" i="1"/>
  <c r="AY73" i="1"/>
  <c r="AY74" i="1"/>
  <c r="AY77" i="1"/>
  <c r="AY75" i="1"/>
  <c r="AY78" i="1"/>
  <c r="BG66" i="1"/>
  <c r="BG73" i="1"/>
  <c r="BG74" i="1"/>
  <c r="BG77" i="1"/>
  <c r="BG75" i="1"/>
  <c r="BG78" i="1"/>
  <c r="AF66" i="1"/>
  <c r="AF73" i="1"/>
  <c r="AF74" i="1"/>
  <c r="AF77" i="1"/>
  <c r="AF75" i="1"/>
  <c r="AF78" i="1"/>
</calcChain>
</file>

<file path=xl/sharedStrings.xml><?xml version="1.0" encoding="utf-8"?>
<sst xmlns="http://schemas.openxmlformats.org/spreadsheetml/2006/main" count="1031" uniqueCount="490">
  <si>
    <t>Годин</t>
  </si>
  <si>
    <t>Розподіл по курсах і семестрах</t>
  </si>
  <si>
    <t>№</t>
  </si>
  <si>
    <t>1 курс</t>
  </si>
  <si>
    <t>2 курс</t>
  </si>
  <si>
    <t>3 курс</t>
  </si>
  <si>
    <t>4 курс</t>
  </si>
  <si>
    <t xml:space="preserve"> </t>
  </si>
  <si>
    <t>поз</t>
  </si>
  <si>
    <t xml:space="preserve">         Назва дисципліни</t>
  </si>
  <si>
    <t>іспит</t>
  </si>
  <si>
    <t>залік</t>
  </si>
  <si>
    <t>курс.</t>
  </si>
  <si>
    <t>РГР</t>
  </si>
  <si>
    <t>Всьо-</t>
  </si>
  <si>
    <t>Ауди-</t>
  </si>
  <si>
    <t>Лек-</t>
  </si>
  <si>
    <t>Лаб.</t>
  </si>
  <si>
    <t>Пра-</t>
  </si>
  <si>
    <t>Сам.</t>
  </si>
  <si>
    <t>н.п.</t>
  </si>
  <si>
    <t>пр-кт</t>
  </si>
  <si>
    <t>роб.</t>
  </si>
  <si>
    <t>го</t>
  </si>
  <si>
    <t>торні</t>
  </si>
  <si>
    <t>ції</t>
  </si>
  <si>
    <t>ктич.</t>
  </si>
  <si>
    <t>Іспит</t>
  </si>
  <si>
    <t>Залік</t>
  </si>
  <si>
    <t>Курсовий проект</t>
  </si>
  <si>
    <t>Курсова робота</t>
  </si>
  <si>
    <t>Р  Г  Р</t>
  </si>
  <si>
    <t>Семестр</t>
  </si>
  <si>
    <t xml:space="preserve"> Гуманітарні та соціально-економічні:</t>
  </si>
  <si>
    <t xml:space="preserve"> Історія України</t>
  </si>
  <si>
    <t xml:space="preserve"> Ділова українська мова </t>
  </si>
  <si>
    <t xml:space="preserve"> Українська і зарубіжна культура</t>
  </si>
  <si>
    <t xml:space="preserve"> Філософія</t>
  </si>
  <si>
    <t xml:space="preserve"> Основи психології і педагогіки</t>
  </si>
  <si>
    <t xml:space="preserve"> Релігієзнавство</t>
  </si>
  <si>
    <t xml:space="preserve"> Основи економічних теорій</t>
  </si>
  <si>
    <t xml:space="preserve"> Політологія</t>
  </si>
  <si>
    <t xml:space="preserve"> Основи права</t>
  </si>
  <si>
    <t xml:space="preserve"> Соціологія</t>
  </si>
  <si>
    <t xml:space="preserve"> Іноземна мова</t>
  </si>
  <si>
    <t>1,2,3</t>
  </si>
  <si>
    <t xml:space="preserve"> Фізичне виховання</t>
  </si>
  <si>
    <t xml:space="preserve"> Ф у н д а м е н т а л ь н і  :</t>
  </si>
  <si>
    <t xml:space="preserve"> Вища математика</t>
  </si>
  <si>
    <t xml:space="preserve"> Фізика</t>
  </si>
  <si>
    <t xml:space="preserve"> Хімія</t>
  </si>
  <si>
    <t xml:space="preserve"> Теоретична механіка</t>
  </si>
  <si>
    <t>Обчислювальна техніка і програмування,</t>
  </si>
  <si>
    <t xml:space="preserve"> практикум з ОТ і програмування</t>
  </si>
  <si>
    <t xml:space="preserve"> Основи екології</t>
  </si>
  <si>
    <t xml:space="preserve"> Безпека життєдіяльності </t>
  </si>
  <si>
    <t xml:space="preserve"> Вступ до системного аналізу</t>
  </si>
  <si>
    <t xml:space="preserve">  Професійно-орієнтовані  :</t>
  </si>
  <si>
    <t xml:space="preserve"> Вступ до будівельної справи</t>
  </si>
  <si>
    <t xml:space="preserve"> Технічна механіка рідин і газу </t>
  </si>
  <si>
    <t xml:space="preserve"> Опір матеріалів </t>
  </si>
  <si>
    <t xml:space="preserve"> Будівельна механіка</t>
  </si>
  <si>
    <t xml:space="preserve"> Будівельне матеріалознавство</t>
  </si>
  <si>
    <t xml:space="preserve"> Інженерна графіка</t>
  </si>
  <si>
    <t xml:space="preserve"> Метрологія і стандартизація</t>
  </si>
  <si>
    <t xml:space="preserve"> Інженерна геодезія</t>
  </si>
  <si>
    <t xml:space="preserve"> Практикум з інженерної геодезії</t>
  </si>
  <si>
    <t xml:space="preserve"> Інженерна геологія</t>
  </si>
  <si>
    <t xml:space="preserve"> Інженерні вишукування</t>
  </si>
  <si>
    <t xml:space="preserve"> Архітектура будівель і споруд</t>
  </si>
  <si>
    <t xml:space="preserve"> Транспорт і шляхи сполучення</t>
  </si>
  <si>
    <t xml:space="preserve"> Планування міст</t>
  </si>
  <si>
    <t xml:space="preserve"> Будівельні конструкції </t>
  </si>
  <si>
    <t xml:space="preserve"> Будівельна техніка</t>
  </si>
  <si>
    <t xml:space="preserve"> Технологія будівельного виробництва</t>
  </si>
  <si>
    <t xml:space="preserve"> Організація будівництва</t>
  </si>
  <si>
    <t xml:space="preserve"> Економіка будівництва</t>
  </si>
  <si>
    <t xml:space="preserve"> Виробнича база будівництва</t>
  </si>
  <si>
    <t xml:space="preserve"> Електротехніка у будівництві</t>
  </si>
  <si>
    <t xml:space="preserve"> Водопостачання і каналізація</t>
  </si>
  <si>
    <t xml:space="preserve"> Теплопостачання і вентиляція</t>
  </si>
  <si>
    <t>Вибіркові дисципліни за програмою</t>
  </si>
  <si>
    <t>4.1</t>
  </si>
  <si>
    <t>4.2</t>
  </si>
  <si>
    <t>Опір матеріалів (спецкурс)</t>
  </si>
  <si>
    <t>4.3</t>
  </si>
  <si>
    <t>Теоретична механіка ( спецкурс)</t>
  </si>
  <si>
    <t>4.4</t>
  </si>
  <si>
    <t>Будівельна механіка ( спецкурс)</t>
  </si>
  <si>
    <t>4.5</t>
  </si>
  <si>
    <t>Економіка будівництва ( спецкурс)</t>
  </si>
  <si>
    <t>4.6</t>
  </si>
  <si>
    <t>Будівельна техніка ( спецкурс)</t>
  </si>
  <si>
    <t>4.7</t>
  </si>
  <si>
    <t>Інженерна графіка ( спецкурс)</t>
  </si>
  <si>
    <t>4.8</t>
  </si>
  <si>
    <t xml:space="preserve">Архітектура будівель і споруд (спецкурс) </t>
  </si>
  <si>
    <t>5</t>
  </si>
  <si>
    <t>Вибіркові дисципліни навчальн. закладу</t>
  </si>
  <si>
    <t>5.1</t>
  </si>
  <si>
    <t>5.2</t>
  </si>
  <si>
    <t xml:space="preserve"> Основи автоматизованого проектування</t>
  </si>
  <si>
    <t>5.3</t>
  </si>
  <si>
    <t xml:space="preserve"> Будівельні конструкції (спецкурс):</t>
  </si>
  <si>
    <t xml:space="preserve"> - металеві</t>
  </si>
  <si>
    <t xml:space="preserve"> - дерев'яні</t>
  </si>
  <si>
    <t xml:space="preserve"> - кам'яні та залізобетонні</t>
  </si>
  <si>
    <t>5.4</t>
  </si>
  <si>
    <t xml:space="preserve"> Механіка грунтів, основи і фундаменти</t>
  </si>
  <si>
    <t>5.5</t>
  </si>
  <si>
    <t xml:space="preserve"> Архітектура будівель і споруд </t>
  </si>
  <si>
    <t>6</t>
  </si>
  <si>
    <t xml:space="preserve"> Дисципліни вільного вибору студентом</t>
  </si>
  <si>
    <t>6.1</t>
  </si>
  <si>
    <t>6.2</t>
  </si>
  <si>
    <t>6.3</t>
  </si>
  <si>
    <t>6.4</t>
  </si>
  <si>
    <t>6.5</t>
  </si>
  <si>
    <t>Учбові практики:</t>
  </si>
  <si>
    <t>З інженерної геології</t>
  </si>
  <si>
    <t>Професійна</t>
  </si>
  <si>
    <t>Виробнича</t>
  </si>
  <si>
    <t xml:space="preserve"> Разом з підготовки бакалавра</t>
  </si>
  <si>
    <t>Кредити =&gt;</t>
  </si>
  <si>
    <t>Кількість годин учбових занять</t>
  </si>
  <si>
    <t>Кількість курсових проектів</t>
  </si>
  <si>
    <t>Кількість курсових робіт</t>
  </si>
  <si>
    <t>Кількість РГР</t>
  </si>
  <si>
    <t>Кількість іспитів</t>
  </si>
  <si>
    <t>Кількість заліків</t>
  </si>
  <si>
    <t>(53)</t>
  </si>
  <si>
    <t>Учбова  практика</t>
  </si>
  <si>
    <t>Виробнича  практика</t>
  </si>
  <si>
    <t>Дипломні проекти або</t>
  </si>
  <si>
    <t>Сем.</t>
  </si>
  <si>
    <t>Державний  іспит</t>
  </si>
  <si>
    <t>Назва практики</t>
  </si>
  <si>
    <t>Тижн.</t>
  </si>
  <si>
    <t>Дипломні роботи</t>
  </si>
  <si>
    <t>(Назва дисциплін)</t>
  </si>
  <si>
    <t>8 семестр</t>
  </si>
  <si>
    <t xml:space="preserve">Державний іспит </t>
  </si>
  <si>
    <t>з спеціальності</t>
  </si>
  <si>
    <t>П Р И М І Т К А :</t>
  </si>
  <si>
    <t xml:space="preserve">1. Корегування робочого навчального плану затверджено Радою факультету </t>
  </si>
  <si>
    <t xml:space="preserve">2. Робочий навчальний план розглянутий і затверджений Радою університету </t>
  </si>
  <si>
    <t xml:space="preserve">             Декан факультету</t>
  </si>
  <si>
    <t>О.А. Шкурупій</t>
  </si>
  <si>
    <t>Начальник навчального відділу</t>
  </si>
  <si>
    <t xml:space="preserve"> Основи охорони праці</t>
  </si>
  <si>
    <t xml:space="preserve"> 2 - Чисельні методи рішення інженерних задач на ПЕОМ</t>
  </si>
  <si>
    <t xml:space="preserve"> 1 - Облік і аудит</t>
  </si>
  <si>
    <t xml:space="preserve"> 2 - Проектно-кошторисна справа</t>
  </si>
  <si>
    <t xml:space="preserve"> 1 - Основи менеджменту</t>
  </si>
  <si>
    <t xml:space="preserve"> 2 - Основи бізнесу</t>
  </si>
  <si>
    <t>ЗАТВЕРДЖУЮ</t>
  </si>
  <si>
    <t>Освітньо-кваліфікаційний рівень -БАКАЛАВР-БУДІВНИЦТВА</t>
  </si>
  <si>
    <t>Термін навчання  -</t>
  </si>
  <si>
    <t>№____________</t>
  </si>
  <si>
    <t xml:space="preserve">   </t>
  </si>
  <si>
    <t>ПОЛТАВСЬКИЙ ДЕРЖАВНИЙ ТЕХНІЧНИЙ УНІВЕРСИТЕТ ІМЕНІ ЮРІЯ КОНДРАТЮКА</t>
  </si>
  <si>
    <t xml:space="preserve">    </t>
  </si>
  <si>
    <t>За напрямком підготовки 0921 - "БУДІВНИЦТВО"</t>
  </si>
  <si>
    <t xml:space="preserve">  </t>
  </si>
  <si>
    <t>ГРАФІК НАВЧАЛЬНОГО ПРОЦЕСУ</t>
  </si>
  <si>
    <t>ЗАГАЛЬНІ  ДАНІ  ПО  БЮДЖЕТУ  ЧАСУ  (у тижнях)</t>
  </si>
  <si>
    <t>Курси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</si>
  <si>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</si>
  <si>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</si>
  <si>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</si>
  <si>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</si>
  <si>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</si>
  <si>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</si>
  <si>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</si>
  <si>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</si>
  <si>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</si>
  <si>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</si>
  <si>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</si>
  <si>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</si>
  <si>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Теор.</t>
  </si>
  <si>
    <t>Екзам.</t>
  </si>
  <si>
    <t>Навч.</t>
  </si>
  <si>
    <t>Вироб.</t>
  </si>
  <si>
    <t>Дипл.</t>
  </si>
  <si>
    <t>Держ.</t>
  </si>
  <si>
    <t>Канікули</t>
  </si>
  <si>
    <t>Всього</t>
  </si>
  <si>
    <t>Х</t>
  </si>
  <si>
    <t>ІІ</t>
  </si>
  <si>
    <t>навч.</t>
  </si>
  <si>
    <t>сесії</t>
  </si>
  <si>
    <t>практ.</t>
  </si>
  <si>
    <t>робота,</t>
  </si>
  <si>
    <t xml:space="preserve">з відр. </t>
  </si>
  <si>
    <t>проект</t>
  </si>
  <si>
    <t>V</t>
  </si>
  <si>
    <t>VIII</t>
  </si>
  <si>
    <t>від вир.</t>
  </si>
  <si>
    <t>I</t>
  </si>
  <si>
    <t>О</t>
  </si>
  <si>
    <t>II</t>
  </si>
  <si>
    <t>III</t>
  </si>
  <si>
    <t>IV</t>
  </si>
  <si>
    <t>ДІ</t>
  </si>
  <si>
    <t>VI</t>
  </si>
  <si>
    <t>Всього :</t>
  </si>
  <si>
    <t>Умовні позначки :</t>
  </si>
  <si>
    <t>Теоретичне навчання =&gt;</t>
  </si>
  <si>
    <t>Екзаменаційна сесія =&gt;</t>
  </si>
  <si>
    <t>Учбова практика =&gt;</t>
  </si>
  <si>
    <t>Виробнича практика =&gt;</t>
  </si>
  <si>
    <t>Дипломний проект, робота =&gt;</t>
  </si>
  <si>
    <t>Д</t>
  </si>
  <si>
    <t>Держ. іспит =&gt;</t>
  </si>
  <si>
    <t>Полтавський державний технічний університет                                          імені Юрія Кондратюка</t>
  </si>
  <si>
    <t>НАВЧАЛЬНИЙ ПЛАН</t>
  </si>
  <si>
    <t>с</t>
  </si>
  <si>
    <t>К</t>
  </si>
  <si>
    <t>Канікули                      =&gt;</t>
  </si>
  <si>
    <t>РЕКТОР __________________ОНИЩЕНКО О.Г.</t>
  </si>
  <si>
    <t>В.Г. Ліберний</t>
  </si>
  <si>
    <t>XI</t>
  </si>
  <si>
    <t>XII</t>
  </si>
  <si>
    <t>МІНІСТЕРСТВО  ОСВІТИ  І  НАУКИ  УКРАЇНИ</t>
  </si>
  <si>
    <t>Металознавство і зварювання</t>
  </si>
  <si>
    <r>
      <t xml:space="preserve">Кваліфікація  -  </t>
    </r>
    <r>
      <rPr>
        <sz val="12"/>
        <rFont val="Times New Roman Cyr"/>
        <family val="1"/>
        <charset val="204"/>
      </rPr>
      <t>бакалавр будівництва</t>
    </r>
  </si>
  <si>
    <t xml:space="preserve">(2001-2005 н.р.)  </t>
  </si>
  <si>
    <r>
      <t>Спеціальність 6.092100 "</t>
    </r>
    <r>
      <rPr>
        <b/>
        <sz val="12"/>
        <rFont val="Times New Roman Cyr"/>
        <family val="1"/>
        <charset val="204"/>
      </rPr>
      <t>ПРОМИСЛОВЕ І ЦИВІЛЬНЕ БУДІВНИЦТВО</t>
    </r>
    <r>
      <rPr>
        <sz val="12"/>
        <rFont val="Times New Roman Cyr"/>
        <charset val="204"/>
      </rPr>
      <t>"</t>
    </r>
  </si>
  <si>
    <t>"_____"_________________2001 року</t>
  </si>
  <si>
    <t xml:space="preserve">                        4 роки </t>
  </si>
  <si>
    <t>(протокол №      від               2002р.)</t>
  </si>
  <si>
    <t>(протокол №      від              2002р.)</t>
  </si>
  <si>
    <t>Геодезичний практикум</t>
  </si>
  <si>
    <t>Розподіл по семестрах</t>
  </si>
  <si>
    <t>% ауд</t>
  </si>
  <si>
    <t>5-3</t>
  </si>
  <si>
    <t>Проректор з навчально-організаційної роботи</t>
  </si>
  <si>
    <t>А.В. Васильєв</t>
  </si>
  <si>
    <t xml:space="preserve"> Технічна експлуатація будівель і споруд </t>
  </si>
  <si>
    <t xml:space="preserve"> Випробування у будівництві </t>
  </si>
  <si>
    <t xml:space="preserve"> 1 - Основи науково-технічної творчості</t>
  </si>
  <si>
    <t>Екзам. Сесії</t>
  </si>
  <si>
    <t>Виробничі  практики</t>
  </si>
  <si>
    <t>Навчальні практики</t>
  </si>
  <si>
    <t>Дипломна робота, проект</t>
  </si>
  <si>
    <t>Державні  іспити</t>
  </si>
  <si>
    <t xml:space="preserve">(2003-2007 н.р.)  </t>
  </si>
  <si>
    <t>"_____"_________________2003 року</t>
  </si>
  <si>
    <t>БУДІВЕЛЬНИЙ ФАКУЛЬТЕТ  2003 - 2007 р.р.</t>
  </si>
  <si>
    <t>кількість тижнів</t>
  </si>
  <si>
    <t>3,6,9</t>
  </si>
  <si>
    <t>3-3,4-3</t>
  </si>
  <si>
    <t xml:space="preserve">3-2,4-2 </t>
  </si>
  <si>
    <t>1-2,2-1,3-1</t>
  </si>
  <si>
    <t>4 - д.з.</t>
  </si>
  <si>
    <t>7-3</t>
  </si>
  <si>
    <t>8-1,9-2,10-2</t>
  </si>
  <si>
    <t>3-1</t>
  </si>
  <si>
    <t>12-1</t>
  </si>
  <si>
    <t>1,2,3,4</t>
  </si>
  <si>
    <t>Практика</t>
  </si>
  <si>
    <t>Розподіл за семестрами</t>
  </si>
  <si>
    <t>Кількість екзаменів</t>
  </si>
  <si>
    <t>Курс</t>
  </si>
  <si>
    <t>І . ГРАФІК НАВЧАЛЬНОГО ПРОЦЕСУ</t>
  </si>
  <si>
    <t>Разом</t>
  </si>
  <si>
    <t>Назва
 практики</t>
  </si>
  <si>
    <t>V. ПЛАН НАВЧАЛЬНОГО ПРОЦЕСУ</t>
  </si>
  <si>
    <t>НАЗВА НАВЧАЛЬНОЇ ДИСЦИПЛІНИ</t>
  </si>
  <si>
    <t>Кількість годин</t>
  </si>
  <si>
    <t>у тому числі:</t>
  </si>
  <si>
    <t>лекції</t>
  </si>
  <si>
    <t>лабораторні</t>
  </si>
  <si>
    <t>I курс</t>
  </si>
  <si>
    <t>II курс</t>
  </si>
  <si>
    <t>III курс</t>
  </si>
  <si>
    <t>IV курс</t>
  </si>
  <si>
    <t>Кількість годин на тиждень</t>
  </si>
  <si>
    <t>Розподіл годин на тиждень за курсами і семестрами</t>
  </si>
  <si>
    <t>Кількість кредитів ЄКТС</t>
  </si>
  <si>
    <t>Теоретичне 
навчання</t>
  </si>
  <si>
    <t>Усього</t>
  </si>
  <si>
    <t>Екзаменаційна 
сесія</t>
  </si>
  <si>
    <t>екзамени</t>
  </si>
  <si>
    <t>заліки</t>
  </si>
  <si>
    <t>загальний обсяг</t>
  </si>
  <si>
    <t>всього</t>
  </si>
  <si>
    <t>аудиторних</t>
  </si>
  <si>
    <t>самостійна робота</t>
  </si>
  <si>
    <t>семестри</t>
  </si>
  <si>
    <t>ДВНЗ "Ужгородський національний університет"</t>
  </si>
  <si>
    <t>Вченою радою ДВНЗ "УжНУ"</t>
  </si>
  <si>
    <t>(протокол № ______)</t>
  </si>
  <si>
    <t>Н А В Ч А Л Ь Н И Й  П Л АН</t>
  </si>
  <si>
    <t xml:space="preserve">Галузь знань </t>
  </si>
  <si>
    <t>Спеціальність</t>
  </si>
  <si>
    <t xml:space="preserve">На основі </t>
  </si>
  <si>
    <t xml:space="preserve">Ступінь вищої освіти </t>
  </si>
  <si>
    <t>Індивідувальна робота під керівництвом викладача</t>
  </si>
  <si>
    <t>№ п/п</t>
  </si>
  <si>
    <t xml:space="preserve">Рівень вищої освіти </t>
  </si>
  <si>
    <t>Атестація</t>
  </si>
  <si>
    <t>МІНІСТЕРСТВО ОСВІТИ І НАУКИ УКРАЇНИ</t>
  </si>
  <si>
    <t xml:space="preserve">курсова робота </t>
  </si>
  <si>
    <t>Усього за циклом 1.1.</t>
  </si>
  <si>
    <t>Усього за циклом 1.2.</t>
  </si>
  <si>
    <t>Усього за циклом 2.1.</t>
  </si>
  <si>
    <t>Усього за циклом 2.2.</t>
  </si>
  <si>
    <t>практичні, семінарські</t>
  </si>
  <si>
    <t>кількість тижнів у семестрі</t>
  </si>
  <si>
    <t>1   7</t>
  </si>
  <si>
    <t>8 14</t>
  </si>
  <si>
    <t>15 21</t>
  </si>
  <si>
    <t>22 28</t>
  </si>
  <si>
    <t>29   5</t>
  </si>
  <si>
    <t>6 12</t>
  </si>
  <si>
    <t>13 19</t>
  </si>
  <si>
    <t>20 26</t>
  </si>
  <si>
    <t>27 2</t>
  </si>
  <si>
    <t>3  9</t>
  </si>
  <si>
    <t>10 16</t>
  </si>
  <si>
    <t>17 23</t>
  </si>
  <si>
    <t>24 30</t>
  </si>
  <si>
    <t>29 4</t>
  </si>
  <si>
    <t>5 11</t>
  </si>
  <si>
    <t>12 18</t>
  </si>
  <si>
    <t>19 25</t>
  </si>
  <si>
    <t>26 1</t>
  </si>
  <si>
    <t>2  8</t>
  </si>
  <si>
    <t>9  15</t>
  </si>
  <si>
    <t>16 22</t>
  </si>
  <si>
    <t>23 1</t>
  </si>
  <si>
    <t>23 29</t>
  </si>
  <si>
    <t>30  5</t>
  </si>
  <si>
    <r>
      <t xml:space="preserve">6 </t>
    </r>
    <r>
      <rPr>
        <sz val="10"/>
        <rFont val="Arial Cyr"/>
        <charset val="204"/>
      </rPr>
      <t>12</t>
    </r>
  </si>
  <si>
    <t>27 3</t>
  </si>
  <si>
    <t>4  10</t>
  </si>
  <si>
    <t>11 17</t>
  </si>
  <si>
    <t>18 24</t>
  </si>
  <si>
    <r>
      <t xml:space="preserve">25 </t>
    </r>
    <r>
      <rPr>
        <sz val="10"/>
        <rFont val="Arial Cyr"/>
        <charset val="204"/>
      </rPr>
      <t>31</t>
    </r>
  </si>
  <si>
    <t>29  5</t>
  </si>
  <si>
    <t>А</t>
  </si>
  <si>
    <t>перший (бакалаврський)</t>
  </si>
  <si>
    <t>Освітня програма</t>
  </si>
  <si>
    <t>3 роки 10 місяців (240 кредитів ЄКТС)</t>
  </si>
  <si>
    <t>ЗАТВЕРДЖЕНО</t>
  </si>
  <si>
    <t xml:space="preserve">Форма атестації </t>
  </si>
  <si>
    <t>Т</t>
  </si>
  <si>
    <t>С</t>
  </si>
  <si>
    <t>1.1.1.</t>
  </si>
  <si>
    <t>1.1.2.</t>
  </si>
  <si>
    <t>1.1.3.</t>
  </si>
  <si>
    <t>1.1.4.</t>
  </si>
  <si>
    <t>1.1.5.</t>
  </si>
  <si>
    <t>1.1.6.</t>
  </si>
  <si>
    <t>1.1.7.</t>
  </si>
  <si>
    <t>1.1.8.</t>
  </si>
  <si>
    <t>1.1.9.</t>
  </si>
  <si>
    <t>1.1.11.</t>
  </si>
  <si>
    <t>1.2.1.</t>
  </si>
  <si>
    <t>1.2.2.</t>
  </si>
  <si>
    <t>2.1.1.</t>
  </si>
  <si>
    <t>2.1.2.</t>
  </si>
  <si>
    <t>2.1.3.</t>
  </si>
  <si>
    <t>2.1.4.</t>
  </si>
  <si>
    <t>2.2.1.</t>
  </si>
  <si>
    <t>2.2.2.</t>
  </si>
  <si>
    <t>2.2.3.</t>
  </si>
  <si>
    <t>2.2.4.</t>
  </si>
  <si>
    <t>2.2.5.</t>
  </si>
  <si>
    <t>2.2.6.</t>
  </si>
  <si>
    <t>2.2.7.</t>
  </si>
  <si>
    <t>2.2.8.</t>
  </si>
  <si>
    <t>2.2.9.</t>
  </si>
  <si>
    <t>2.2.10.</t>
  </si>
  <si>
    <t>2.2.11.</t>
  </si>
  <si>
    <t>2.2.12.</t>
  </si>
  <si>
    <t xml:space="preserve">Перший проректор                       </t>
  </si>
  <si>
    <t>Ректор_________________ Володимир СМОЛАНКА</t>
  </si>
  <si>
    <t>Тривалість у тижнях</t>
  </si>
  <si>
    <t>1.1. ЦИКЛ ЗАГАЛЬНОЇ ПІДГОТОВКИ</t>
  </si>
  <si>
    <t>1.2. ЦИКЛ ПРОФЕСІЙНОЇ ПІДГОТОВКИ</t>
  </si>
  <si>
    <t>ПРАКТИКИ</t>
  </si>
  <si>
    <t>Усього з практик</t>
  </si>
  <si>
    <t>АТЕСТАЦІЯ</t>
  </si>
  <si>
    <t>Усього з атестації</t>
  </si>
  <si>
    <t>Виконання кваліфікаційної роботи бакалавра</t>
  </si>
  <si>
    <t>1.2.3.</t>
  </si>
  <si>
    <t>1.2.4.</t>
  </si>
  <si>
    <t>1.2.5.</t>
  </si>
  <si>
    <t>1.2.6.</t>
  </si>
  <si>
    <t>1.2.7.</t>
  </si>
  <si>
    <t>1.2.8.</t>
  </si>
  <si>
    <t>1.2.9.</t>
  </si>
  <si>
    <t>1.2.10.</t>
  </si>
  <si>
    <t>1.2.11.</t>
  </si>
  <si>
    <t>Усього за обов'язковою частиною</t>
  </si>
  <si>
    <t>2. ДИСЦИПЛІНИ ВІЛЬНОГО ВИБОРУ СТУДЕНТА</t>
  </si>
  <si>
    <t>2.1. ЦИКЛ ЗАГАЛЬНОЇ ПІДГОТОВКИ</t>
  </si>
  <si>
    <t>Вибіркова дисципліна із загальноуніверситетського каталогу</t>
  </si>
  <si>
    <t>2.2. ЦИКЛ ПРОФЕСІЙНОЇ ПІДГОТОВКИ</t>
  </si>
  <si>
    <t>Усього за вибірковою частиною</t>
  </si>
  <si>
    <t>Загальна кількість, із них:</t>
  </si>
  <si>
    <t>1. Нормативні навчальні дисципліни</t>
  </si>
  <si>
    <t>2. Вибіркові навчальні дисципліни</t>
  </si>
  <si>
    <t>Погоджено:</t>
  </si>
  <si>
    <t xml:space="preserve">Начальник навчальної частини                                                             </t>
  </si>
  <si>
    <t xml:space="preserve">Анатолій ШТИМАК </t>
  </si>
  <si>
    <t>Олександр СЛИВКА</t>
  </si>
  <si>
    <t>Кількість курсових проєктів</t>
  </si>
  <si>
    <t>курсовий проєкт</t>
  </si>
  <si>
    <t>II. ЗВЕДЕНІ ДАНІ ПРО БЮДЖЕТ ЧАСУ, у тижнях                                                ІІІ. ПРАКТИКА                                                                                          IV.  АТЕСТАЦІЯ</t>
  </si>
  <si>
    <t>Вибіркова дисципліна із кафедрального каталогу</t>
  </si>
  <si>
    <t>1. ОБОВ'ЯЗКОВІ НАВЧАЛЬНІ ДИСЦИПЛІНИ</t>
  </si>
  <si>
    <t xml:space="preserve">Декан факультету                                                   </t>
  </si>
  <si>
    <t>Форми навчання</t>
  </si>
  <si>
    <t>Освітня кваліфікація</t>
  </si>
  <si>
    <t>Історія та культура України</t>
  </si>
  <si>
    <t>Філософія</t>
  </si>
  <si>
    <t>Іноземна мова</t>
  </si>
  <si>
    <t>Латинська мова</t>
  </si>
  <si>
    <t>Культурно-писемна традиція Великої Моравії</t>
  </si>
  <si>
    <t>Педагогіка</t>
  </si>
  <si>
    <t>2д</t>
  </si>
  <si>
    <t>4д</t>
  </si>
  <si>
    <t>6д</t>
  </si>
  <si>
    <t>8д</t>
  </si>
  <si>
    <t>Юрій БІДЗІЛЯ</t>
  </si>
  <si>
    <t>03 Гуманітарні науки</t>
  </si>
  <si>
    <t>3,4,5,6,7</t>
  </si>
  <si>
    <t>1.1.10.</t>
  </si>
  <si>
    <t>1.2.12.</t>
  </si>
  <si>
    <t>1.2.13.</t>
  </si>
  <si>
    <t>1.2.14.</t>
  </si>
  <si>
    <t>1.2.15.</t>
  </si>
  <si>
    <t>1.2.16.</t>
  </si>
  <si>
    <t xml:space="preserve">Філологічний факультет </t>
  </si>
  <si>
    <t>035 Філологія</t>
  </si>
  <si>
    <t xml:space="preserve">Навчально-ознайомча практика </t>
  </si>
  <si>
    <t xml:space="preserve">Перекладацька практика (навчальна) </t>
  </si>
  <si>
    <t>Психологія</t>
  </si>
  <si>
    <t>5,6,7</t>
  </si>
  <si>
    <t>Вступ до спеціальності</t>
  </si>
  <si>
    <t>Вступ до славістичних студій</t>
  </si>
  <si>
    <t>1,2,3,4,5,6,7</t>
  </si>
  <si>
    <t>П</t>
  </si>
  <si>
    <t>Перекладацька пратика (виробнича)</t>
  </si>
  <si>
    <t>Вступ до теорії лінгвістики</t>
  </si>
  <si>
    <t>Основи теорії літератури</t>
  </si>
  <si>
    <r>
      <t>ПОЗНАЧЕННЯ:</t>
    </r>
    <r>
      <rPr>
        <sz val="12"/>
        <rFont val="Times New Roman"/>
        <family val="1"/>
        <charset val="204"/>
      </rPr>
      <t xml:space="preserve"> Т – теоретичне навчання; С – екзаменаційна сесія; П – практика;  К – канікули; А – атестація</t>
    </r>
  </si>
  <si>
    <t>підготовки фахівців 2024 року вступу</t>
  </si>
  <si>
    <t>Навчально-ознайомча практика (навчальна)</t>
  </si>
  <si>
    <t>Українська мова за професійним спрямуванням</t>
  </si>
  <si>
    <t>Світовий літературний процес</t>
  </si>
  <si>
    <t xml:space="preserve">Перекладацька практика (виробнича) </t>
  </si>
  <si>
    <t>1.2.17.</t>
  </si>
  <si>
    <t>1.2.18.</t>
  </si>
  <si>
    <t>1.2.19.</t>
  </si>
  <si>
    <t>Спеціалізація</t>
  </si>
  <si>
    <t>1.1.12.</t>
  </si>
  <si>
    <t>1.1.13.</t>
  </si>
  <si>
    <t>035.038 Філологія. Слов’янські мови та літератури (переклад включно), перша – чеська</t>
  </si>
  <si>
    <t>Чеська мова та література</t>
  </si>
  <si>
    <t>Кваліфікаційний іспит із сучасної чеської мови</t>
  </si>
  <si>
    <t xml:space="preserve"> Кваліфікаційний іспит з історії чеської літератури</t>
  </si>
  <si>
    <t>денна</t>
  </si>
  <si>
    <t>Історія Чехії</t>
  </si>
  <si>
    <t>Сучасна чеська літературна мова</t>
  </si>
  <si>
    <t>Історія чеської літератури</t>
  </si>
  <si>
    <t>Практичний курс чеської мови</t>
  </si>
  <si>
    <t>Історія чеської літературної мови</t>
  </si>
  <si>
    <t>Культура Чехії: перекладознавчий вимір</t>
  </si>
  <si>
    <t>Стилістика чеської та української мови для перекладачів</t>
  </si>
  <si>
    <t>Кваліфікаційний іспит з історії чеської літератури</t>
  </si>
  <si>
    <t>Бакалавр</t>
  </si>
  <si>
    <t>Бакалавр філології за спеціалізацією «Слов’янські мови та літератури (переклад включно), перша – чеська»</t>
  </si>
  <si>
    <t>Історична граматика чеської мови</t>
  </si>
  <si>
    <t>Методика викладання чеської мови</t>
  </si>
  <si>
    <t>Педагогічна практика</t>
  </si>
  <si>
    <t>Теорія і практика перекладу</t>
  </si>
  <si>
    <t>Українська та чеська літератури: порівняльний аспект</t>
  </si>
  <si>
    <t>Навчальний план складено відповідно до освітньої програми та наказів МОН України № 869 від 20.06.2019 року "Про затвердження стандарту вищої освіти за спеціальністю 035 Філологія для першого (бакалаврського) рівня вищої освіти", № 842 від 13.06.2024 року "Про внесення змін до деяких стандартів вищої освіти".</t>
  </si>
  <si>
    <t>Практика усного та письмового перекладу</t>
  </si>
  <si>
    <t>Чеська діалектологія</t>
  </si>
  <si>
    <t>Термін програми (обсяг кредитів ЄКТС)</t>
  </si>
  <si>
    <r>
      <t>"_____"_________________ 2025</t>
    </r>
    <r>
      <rPr>
        <b/>
        <sz val="14"/>
        <color indexed="1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року</t>
    </r>
  </si>
  <si>
    <t>1.2.20.</t>
  </si>
  <si>
    <t>повної загальної середньої освіти</t>
  </si>
  <si>
    <t>Навчальний план схвалено на засіданні Вченої ради філологічного факультету, протокол № 5 від "13" червня 2025 року.</t>
  </si>
  <si>
    <t>Сучасні інформаційні технології, антикорупція та доброчесність у перекладацькій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</si>
</sst>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1\.0"/>
    <numFmt numFmtId="166" formatCode="\1\.00"/>
    <numFmt numFmtId="167" formatCode="\2\.0"/>
    <numFmt numFmtId="168" formatCode="\3\.0"/>
    <numFmt numFmtId="169" formatCode="\3\.00"/>
  </numFmts>
  <fonts count="46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b/>
      <sz val="10"/>
      <name val="Times New Roman Cyr"/>
      <charset val="204"/>
    </font>
    <font>
      <b/>
      <sz val="14"/>
      <name val="Times New Roman Cyr"/>
      <charset val="204"/>
    </font>
    <font>
      <sz val="14"/>
      <name val="Times New Roman Cyr"/>
      <charset val="204"/>
    </font>
    <font>
      <sz val="10"/>
      <name val="Times New Roman Cyr"/>
      <charset val="204"/>
    </font>
    <font>
      <sz val="10"/>
      <name val="Condens"/>
      <charset val="238"/>
    </font>
    <font>
      <b/>
      <sz val="10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22"/>
      <name val="Times New Roman Cyr"/>
      <charset val="204"/>
    </font>
    <font>
      <sz val="22"/>
      <name val="Times New Roman Cyr"/>
      <charset val="204"/>
    </font>
    <font>
      <sz val="11"/>
      <name val="Times New Roman Cyr"/>
      <charset val="204"/>
    </font>
    <font>
      <sz val="12"/>
      <name val="Arial Cyr"/>
      <charset val="204"/>
    </font>
    <font>
      <sz val="14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sz val="8"/>
      <name val="Times New Roman Cyr"/>
      <family val="1"/>
      <charset val="204"/>
    </font>
    <font>
      <sz val="10"/>
      <color indexed="10"/>
      <name val="Arial Cyr"/>
      <family val="2"/>
      <charset val="204"/>
    </font>
    <font>
      <sz val="10"/>
      <color indexed="56"/>
      <name val="Arial Cyr"/>
      <family val="2"/>
      <charset val="204"/>
    </font>
    <font>
      <sz val="10"/>
      <color indexed="8"/>
      <name val="Arial Cyr"/>
      <family val="2"/>
      <charset val="204"/>
    </font>
    <font>
      <sz val="8"/>
      <color indexed="56"/>
      <name val="Arial Cyr"/>
      <family val="2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sz val="12"/>
      <color indexed="10"/>
      <name val="Times New Roman Cyr"/>
      <charset val="204"/>
    </font>
    <font>
      <sz val="11"/>
      <color indexed="10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10"/>
      <color indexed="8"/>
      <name val="Arial Cyr"/>
      <charset val="204"/>
    </font>
    <font>
      <sz val="10"/>
      <name val="Arial"/>
      <family val="2"/>
      <charset val="204"/>
    </font>
    <font>
      <sz val="10"/>
      <color indexed="8"/>
      <name val="Arial Cyr"/>
      <charset val="204"/>
    </font>
    <font>
      <b/>
      <sz val="11"/>
      <name val="Arial cyr"/>
      <charset val="204"/>
    </font>
    <font>
      <sz val="10"/>
      <color indexed="10"/>
      <name val="Arial Cyr"/>
      <charset val="204"/>
    </font>
    <font>
      <sz val="10"/>
      <name val="Arial Cyr "/>
      <charset val="204"/>
    </font>
  </fonts>
  <fills count="2">
    <fill>
      <patternFill patternType="none"/>
    </fill>
    <fill>
      <patternFill patternType="gray125"/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Continuous"/>
    </xf>
    <xf numFmtId="0" fontId="0" fillId="0" borderId="3" xfId="0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4" xfId="0" applyBorder="1" applyAlignment="1">
      <alignment horizontal="centerContinuous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Continuous"/>
    </xf>
    <xf numFmtId="0" fontId="0" fillId="0" borderId="8" xfId="0" applyBorder="1"/>
    <xf numFmtId="0" fontId="0" fillId="0" borderId="9" xfId="0" applyBorder="1"/>
    <xf numFmtId="0" fontId="0" fillId="0" borderId="9" xfId="0" applyBorder="1" applyAlignment="1">
      <alignment horizontal="centerContinuous"/>
    </xf>
    <xf numFmtId="0" fontId="2" fillId="0" borderId="1" xfId="0" applyFont="1" applyBorder="1"/>
    <xf numFmtId="167" fontId="0" fillId="0" borderId="2" xfId="0" applyNumberFormat="1" applyBorder="1"/>
    <xf numFmtId="168" fontId="0" fillId="0" borderId="2" xfId="0" applyNumberFormat="1" applyBorder="1"/>
    <xf numFmtId="169" fontId="0" fillId="0" borderId="2" xfId="0" applyNumberForma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165" fontId="0" fillId="0" borderId="13" xfId="0" applyNumberFormat="1" applyBorder="1" applyAlignment="1">
      <alignment horizontal="center"/>
    </xf>
    <xf numFmtId="166" fontId="0" fillId="0" borderId="13" xfId="0" applyNumberFormat="1" applyBorder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centerContinuous"/>
    </xf>
    <xf numFmtId="0" fontId="1" fillId="0" borderId="22" xfId="0" applyFont="1" applyBorder="1" applyAlignment="1">
      <alignment horizontal="centerContinuous"/>
    </xf>
    <xf numFmtId="0" fontId="0" fillId="0" borderId="20" xfId="0" applyBorder="1" applyAlignment="1">
      <alignment horizontal="centerContinuous"/>
    </xf>
    <xf numFmtId="0" fontId="1" fillId="0" borderId="23" xfId="0" applyFont="1" applyBorder="1" applyAlignment="1">
      <alignment horizontal="centerContinuous"/>
    </xf>
    <xf numFmtId="0" fontId="0" fillId="0" borderId="23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24" xfId="0" applyBorder="1" applyAlignment="1">
      <alignment horizontal="centerContinuous"/>
    </xf>
    <xf numFmtId="0" fontId="0" fillId="0" borderId="18" xfId="0" applyBorder="1" applyAlignment="1">
      <alignment horizontal="centerContinuous"/>
    </xf>
    <xf numFmtId="0" fontId="0" fillId="0" borderId="25" xfId="0" applyBorder="1" applyAlignment="1">
      <alignment horizontal="centerContinuous"/>
    </xf>
    <xf numFmtId="0" fontId="0" fillId="0" borderId="26" xfId="0" applyBorder="1"/>
    <xf numFmtId="0" fontId="0" fillId="0" borderId="21" xfId="0" applyBorder="1"/>
    <xf numFmtId="0" fontId="0" fillId="0" borderId="27" xfId="0" applyBorder="1"/>
    <xf numFmtId="0" fontId="0" fillId="0" borderId="28" xfId="0" applyBorder="1"/>
    <xf numFmtId="0" fontId="1" fillId="0" borderId="3" xfId="0" applyFont="1" applyBorder="1" applyAlignment="1">
      <alignment horizontal="centerContinuous"/>
    </xf>
    <xf numFmtId="0" fontId="1" fillId="0" borderId="20" xfId="0" applyFont="1" applyBorder="1" applyAlignment="1">
      <alignment horizontal="centerContinuous"/>
    </xf>
    <xf numFmtId="0" fontId="0" fillId="0" borderId="19" xfId="0" applyBorder="1" applyAlignment="1">
      <alignment horizontal="centerContinuous"/>
    </xf>
    <xf numFmtId="0" fontId="0" fillId="0" borderId="26" xfId="0" applyBorder="1" applyAlignment="1">
      <alignment horizontal="centerContinuous"/>
    </xf>
    <xf numFmtId="0" fontId="0" fillId="0" borderId="29" xfId="0" applyBorder="1"/>
    <xf numFmtId="0" fontId="0" fillId="0" borderId="17" xfId="0" applyBorder="1" applyAlignment="1">
      <alignment horizontal="centerContinuous"/>
    </xf>
    <xf numFmtId="0" fontId="0" fillId="0" borderId="30" xfId="0" applyBorder="1"/>
    <xf numFmtId="0" fontId="0" fillId="0" borderId="31" xfId="0" applyBorder="1" applyAlignment="1">
      <alignment horizontal="centerContinuous"/>
    </xf>
    <xf numFmtId="49" fontId="0" fillId="0" borderId="2" xfId="0" applyNumberFormat="1" applyBorder="1" applyAlignment="1">
      <alignment horizontal="centerContinuous"/>
    </xf>
    <xf numFmtId="49" fontId="0" fillId="0" borderId="1" xfId="0" applyNumberFormat="1" applyBorder="1" applyAlignment="1">
      <alignment horizontal="centerContinuous"/>
    </xf>
    <xf numFmtId="0" fontId="1" fillId="0" borderId="2" xfId="0" applyFont="1" applyBorder="1"/>
    <xf numFmtId="0" fontId="1" fillId="0" borderId="0" xfId="0" applyFont="1"/>
    <xf numFmtId="0" fontId="0" fillId="0" borderId="0" xfId="0" quotePrefix="1" applyAlignment="1">
      <alignment horizontal="left"/>
    </xf>
    <xf numFmtId="0" fontId="0" fillId="0" borderId="2" xfId="0" quotePrefix="1" applyBorder="1" applyAlignment="1">
      <alignment horizontal="left"/>
    </xf>
    <xf numFmtId="0" fontId="0" fillId="0" borderId="4" xfId="0" applyBorder="1"/>
    <xf numFmtId="0" fontId="0" fillId="0" borderId="32" xfId="0" applyBorder="1" applyAlignment="1">
      <alignment horizontal="centerContinuous"/>
    </xf>
    <xf numFmtId="165" fontId="0" fillId="0" borderId="13" xfId="0" applyNumberFormat="1" applyBorder="1" applyAlignment="1">
      <alignment horizontal="center" vertical="center"/>
    </xf>
    <xf numFmtId="0" fontId="0" fillId="0" borderId="3" xfId="0" applyBorder="1" applyAlignment="1">
      <alignment horizontal="center" textRotation="90"/>
    </xf>
    <xf numFmtId="0" fontId="0" fillId="0" borderId="9" xfId="0" applyBorder="1" applyAlignment="1">
      <alignment horizontal="center" textRotation="90"/>
    </xf>
    <xf numFmtId="0" fontId="0" fillId="0" borderId="3" xfId="0" applyBorder="1" applyAlignment="1">
      <alignment horizontal="center"/>
    </xf>
    <xf numFmtId="0" fontId="3" fillId="0" borderId="18" xfId="0" applyFont="1" applyBorder="1"/>
    <xf numFmtId="0" fontId="3" fillId="0" borderId="25" xfId="0" applyFont="1" applyBorder="1"/>
    <xf numFmtId="0" fontId="0" fillId="0" borderId="2" xfId="0" applyBorder="1" applyAlignment="1">
      <alignment horizontal="left"/>
    </xf>
    <xf numFmtId="169" fontId="0" fillId="0" borderId="33" xfId="0" applyNumberForma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49" fontId="0" fillId="0" borderId="2" xfId="0" applyNumberFormat="1" applyBorder="1" applyAlignment="1">
      <alignment horizontal="center" vertical="top"/>
    </xf>
    <xf numFmtId="49" fontId="0" fillId="0" borderId="34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33" xfId="0" applyBorder="1"/>
    <xf numFmtId="1" fontId="0" fillId="0" borderId="2" xfId="0" applyNumberFormat="1" applyBorder="1"/>
    <xf numFmtId="49" fontId="0" fillId="0" borderId="2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left" vertical="center"/>
    </xf>
    <xf numFmtId="0" fontId="4" fillId="0" borderId="0" xfId="0" applyFont="1" applyAlignment="1">
      <alignment horizontal="centerContinuous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6" fillId="0" borderId="0" xfId="0" applyFont="1" applyAlignment="1">
      <alignment horizontal="centerContinuous"/>
    </xf>
    <xf numFmtId="0" fontId="7" fillId="0" borderId="0" xfId="0" applyFont="1"/>
    <xf numFmtId="0" fontId="12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0" fontId="14" fillId="0" borderId="0" xfId="0" applyFont="1" applyAlignment="1">
      <alignment horizontal="centerContinuous"/>
    </xf>
    <xf numFmtId="0" fontId="15" fillId="0" borderId="0" xfId="0" applyFont="1" applyAlignment="1">
      <alignment horizontal="centerContinuous"/>
    </xf>
    <xf numFmtId="0" fontId="16" fillId="0" borderId="35" xfId="0" applyFont="1" applyBorder="1" applyAlignment="1">
      <alignment horizontal="centerContinuous"/>
    </xf>
    <xf numFmtId="0" fontId="16" fillId="0" borderId="1" xfId="0" applyFont="1" applyBorder="1" applyAlignment="1">
      <alignment horizontal="centerContinuous"/>
    </xf>
    <xf numFmtId="0" fontId="16" fillId="0" borderId="2" xfId="0" applyFont="1" applyBorder="1" applyAlignment="1">
      <alignment horizontal="centerContinuous"/>
    </xf>
    <xf numFmtId="0" fontId="16" fillId="0" borderId="2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0" borderId="33" xfId="0" applyFont="1" applyBorder="1"/>
    <xf numFmtId="0" fontId="16" fillId="0" borderId="33" xfId="0" applyFont="1" applyBorder="1" applyAlignment="1">
      <alignment horizontal="centerContinuous"/>
    </xf>
    <xf numFmtId="0" fontId="6" fillId="0" borderId="36" xfId="0" applyFont="1" applyBorder="1" applyAlignment="1">
      <alignment horizontal="centerContinuous"/>
    </xf>
    <xf numFmtId="0" fontId="7" fillId="0" borderId="12" xfId="0" applyFont="1" applyBorder="1"/>
    <xf numFmtId="0" fontId="13" fillId="0" borderId="12" xfId="0" applyFont="1" applyBorder="1" applyAlignment="1">
      <alignment horizontal="centerContinuous"/>
    </xf>
    <xf numFmtId="0" fontId="5" fillId="0" borderId="12" xfId="0" applyFont="1" applyBorder="1" applyAlignment="1">
      <alignment horizontal="centerContinuous"/>
    </xf>
    <xf numFmtId="0" fontId="13" fillId="0" borderId="12" xfId="0" applyFont="1" applyBorder="1"/>
    <xf numFmtId="0" fontId="16" fillId="0" borderId="12" xfId="0" applyFont="1" applyBorder="1" applyAlignment="1">
      <alignment horizontal="centerContinuous"/>
    </xf>
    <xf numFmtId="0" fontId="6" fillId="0" borderId="37" xfId="0" applyFont="1" applyBorder="1" applyAlignment="1">
      <alignment horizontal="centerContinuous"/>
    </xf>
    <xf numFmtId="0" fontId="6" fillId="0" borderId="38" xfId="0" applyFont="1" applyBorder="1" applyAlignment="1">
      <alignment horizontal="centerContinuous"/>
    </xf>
    <xf numFmtId="0" fontId="7" fillId="0" borderId="1" xfId="0" applyFont="1" applyBorder="1"/>
    <xf numFmtId="0" fontId="13" fillId="0" borderId="1" xfId="0" applyFont="1" applyBorder="1" applyAlignment="1">
      <alignment horizontal="centerContinuous"/>
    </xf>
    <xf numFmtId="0" fontId="5" fillId="0" borderId="1" xfId="0" applyFont="1" applyBorder="1" applyAlignment="1">
      <alignment horizontal="centerContinuous"/>
    </xf>
    <xf numFmtId="0" fontId="13" fillId="0" borderId="1" xfId="0" applyFont="1" applyBorder="1"/>
    <xf numFmtId="0" fontId="6" fillId="0" borderId="24" xfId="0" applyFont="1" applyBorder="1" applyAlignment="1">
      <alignment horizontal="centerContinuous"/>
    </xf>
    <xf numFmtId="0" fontId="6" fillId="0" borderId="39" xfId="0" applyFont="1" applyBorder="1" applyAlignment="1">
      <alignment horizontal="centerContinuous"/>
    </xf>
    <xf numFmtId="0" fontId="7" fillId="0" borderId="18" xfId="0" applyFont="1" applyBorder="1"/>
    <xf numFmtId="0" fontId="4" fillId="0" borderId="18" xfId="0" applyFont="1" applyBorder="1" applyAlignment="1">
      <alignment horizontal="centerContinuous"/>
    </xf>
    <xf numFmtId="0" fontId="13" fillId="0" borderId="18" xfId="0" applyFont="1" applyBorder="1" applyAlignment="1">
      <alignment horizontal="centerContinuous"/>
    </xf>
    <xf numFmtId="0" fontId="6" fillId="0" borderId="25" xfId="0" applyFont="1" applyBorder="1" applyAlignment="1">
      <alignment horizontal="centerContinuous"/>
    </xf>
    <xf numFmtId="0" fontId="13" fillId="0" borderId="0" xfId="0" applyFont="1"/>
    <xf numFmtId="0" fontId="12" fillId="0" borderId="40" xfId="0" applyFont="1" applyBorder="1"/>
    <xf numFmtId="0" fontId="5" fillId="0" borderId="40" xfId="0" applyFont="1" applyBorder="1" applyAlignment="1">
      <alignment horizontal="centerContinuous"/>
    </xf>
    <xf numFmtId="0" fontId="16" fillId="0" borderId="40" xfId="0" applyFont="1" applyBorder="1" applyAlignment="1">
      <alignment horizontal="centerContinuous"/>
    </xf>
    <xf numFmtId="0" fontId="7" fillId="0" borderId="40" xfId="0" applyFont="1" applyBorder="1" applyAlignment="1">
      <alignment horizontal="centerContinuous"/>
    </xf>
    <xf numFmtId="0" fontId="17" fillId="0" borderId="0" xfId="0" applyFont="1"/>
    <xf numFmtId="0" fontId="16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16" fontId="0" fillId="0" borderId="0" xfId="0" applyNumberFormat="1"/>
    <xf numFmtId="0" fontId="7" fillId="0" borderId="0" xfId="0" applyFont="1" applyAlignment="1">
      <alignment horizontal="centerContinuous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8" fillId="0" borderId="1" xfId="0" applyFont="1" applyBorder="1" applyAlignment="1">
      <alignment horizontal="centerContinuous"/>
    </xf>
    <xf numFmtId="0" fontId="18" fillId="0" borderId="15" xfId="0" applyFont="1" applyBorder="1" applyAlignment="1">
      <alignment horizontal="centerContinuous"/>
    </xf>
    <xf numFmtId="0" fontId="16" fillId="0" borderId="18" xfId="0" applyFont="1" applyBorder="1"/>
    <xf numFmtId="0" fontId="9" fillId="0" borderId="1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40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7" fillId="0" borderId="0" xfId="0" quotePrefix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18" fillId="0" borderId="0" xfId="0" applyFont="1" applyAlignment="1">
      <alignment horizontal="centerContinuous"/>
    </xf>
    <xf numFmtId="0" fontId="18" fillId="0" borderId="0" xfId="0" applyFont="1"/>
    <xf numFmtId="0" fontId="10" fillId="0" borderId="0" xfId="0" quotePrefix="1" applyFont="1" applyAlignment="1">
      <alignment horizontal="left"/>
    </xf>
    <xf numFmtId="0" fontId="10" fillId="0" borderId="0" xfId="0" applyFont="1"/>
    <xf numFmtId="0" fontId="13" fillId="0" borderId="19" xfId="0" applyFont="1" applyBorder="1" applyAlignment="1">
      <alignment horizontal="centerContinuous"/>
    </xf>
    <xf numFmtId="0" fontId="13" fillId="0" borderId="0" xfId="0" applyFont="1" applyAlignment="1">
      <alignment horizontal="center"/>
    </xf>
    <xf numFmtId="0" fontId="16" fillId="0" borderId="41" xfId="0" applyFont="1" applyBorder="1" applyAlignment="1">
      <alignment horizontal="centerContinuous"/>
    </xf>
    <xf numFmtId="0" fontId="16" fillId="0" borderId="42" xfId="0" applyFont="1" applyBorder="1" applyAlignment="1">
      <alignment horizontal="centerContinuous"/>
    </xf>
    <xf numFmtId="0" fontId="16" fillId="0" borderId="11" xfId="0" applyFont="1" applyBorder="1" applyAlignment="1">
      <alignment horizontal="centerContinuous"/>
    </xf>
    <xf numFmtId="0" fontId="7" fillId="0" borderId="19" xfId="0" applyFont="1" applyBorder="1"/>
    <xf numFmtId="0" fontId="16" fillId="0" borderId="4" xfId="0" applyFont="1" applyBorder="1" applyAlignment="1">
      <alignment horizontal="centerContinuous"/>
    </xf>
    <xf numFmtId="0" fontId="16" fillId="0" borderId="1" xfId="0" applyFont="1" applyBorder="1"/>
    <xf numFmtId="0" fontId="20" fillId="0" borderId="1" xfId="0" applyFont="1" applyBorder="1"/>
    <xf numFmtId="0" fontId="10" fillId="0" borderId="12" xfId="0" applyFont="1" applyBorder="1"/>
    <xf numFmtId="0" fontId="10" fillId="0" borderId="1" xfId="0" applyFont="1" applyBorder="1"/>
    <xf numFmtId="0" fontId="21" fillId="0" borderId="33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0" fillId="0" borderId="43" xfId="0" applyBorder="1" applyAlignment="1">
      <alignment vertical="center" wrapText="1"/>
    </xf>
    <xf numFmtId="49" fontId="0" fillId="0" borderId="33" xfId="0" applyNumberFormat="1" applyBorder="1" applyAlignment="1">
      <alignment horizontal="center" vertical="top"/>
    </xf>
    <xf numFmtId="0" fontId="0" fillId="0" borderId="2" xfId="0" applyBorder="1" applyAlignment="1">
      <alignment horizontal="center"/>
    </xf>
    <xf numFmtId="164" fontId="22" fillId="0" borderId="4" xfId="0" applyNumberFormat="1" applyFont="1" applyBorder="1" applyAlignment="1">
      <alignment horizontal="center"/>
    </xf>
    <xf numFmtId="164" fontId="22" fillId="0" borderId="44" xfId="0" applyNumberFormat="1" applyFont="1" applyBorder="1"/>
    <xf numFmtId="164" fontId="22" fillId="0" borderId="1" xfId="0" applyNumberFormat="1" applyFont="1" applyBorder="1"/>
    <xf numFmtId="164" fontId="23" fillId="0" borderId="2" xfId="0" applyNumberFormat="1" applyFont="1" applyBorder="1"/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0" borderId="1" xfId="0" applyNumberFormat="1" applyBorder="1"/>
    <xf numFmtId="1" fontId="22" fillId="0" borderId="1" xfId="0" applyNumberFormat="1" applyFont="1" applyBorder="1"/>
    <xf numFmtId="1" fontId="25" fillId="0" borderId="46" xfId="0" applyNumberFormat="1" applyFont="1" applyBorder="1" applyAlignment="1" applyProtection="1">
      <alignment horizontal="center" vertical="center"/>
      <protection hidden="1"/>
    </xf>
    <xf numFmtId="1" fontId="25" fillId="0" borderId="47" xfId="0" applyNumberFormat="1" applyFont="1" applyBorder="1" applyAlignment="1" applyProtection="1">
      <alignment horizontal="center" vertical="center"/>
      <protection hidden="1"/>
    </xf>
    <xf numFmtId="0" fontId="22" fillId="0" borderId="1" xfId="0" applyFont="1" applyBorder="1"/>
    <xf numFmtId="0" fontId="24" fillId="0" borderId="0" xfId="0" applyFont="1"/>
    <xf numFmtId="0" fontId="1" fillId="0" borderId="19" xfId="0" applyFont="1" applyBorder="1" applyAlignment="1">
      <alignment horizontal="centerContinuous"/>
    </xf>
    <xf numFmtId="0" fontId="0" fillId="0" borderId="35" xfId="0" applyBorder="1"/>
    <xf numFmtId="49" fontId="0" fillId="0" borderId="2" xfId="0" applyNumberForma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" xfId="0" applyFont="1" applyBorder="1" applyAlignment="1">
      <alignment horizontal="centerContinuous"/>
    </xf>
    <xf numFmtId="0" fontId="29" fillId="0" borderId="0" xfId="0" applyFont="1"/>
    <xf numFmtId="0" fontId="30" fillId="0" borderId="0" xfId="0" applyFont="1"/>
    <xf numFmtId="0" fontId="29" fillId="0" borderId="0" xfId="0" applyFont="1" applyAlignment="1">
      <alignment horizontal="left"/>
    </xf>
    <xf numFmtId="0" fontId="30" fillId="0" borderId="0" xfId="0" applyFont="1" applyAlignment="1">
      <alignment horizontal="left"/>
    </xf>
    <xf numFmtId="0" fontId="4" fillId="0" borderId="24" xfId="0" applyFont="1" applyBorder="1" applyAlignment="1">
      <alignment horizontal="center"/>
    </xf>
    <xf numFmtId="0" fontId="27" fillId="0" borderId="0" xfId="0" applyFont="1"/>
    <xf numFmtId="0" fontId="12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6" fillId="0" borderId="0" xfId="0" applyFont="1"/>
    <xf numFmtId="0" fontId="0" fillId="0" borderId="0" xfId="0" applyAlignment="1">
      <alignment horizontal="left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horizontal="left"/>
    </xf>
    <xf numFmtId="0" fontId="28" fillId="0" borderId="0" xfId="0" applyFont="1"/>
    <xf numFmtId="0" fontId="4" fillId="0" borderId="38" xfId="0" applyFont="1" applyBorder="1" applyAlignment="1">
      <alignment horizontal="centerContinuous"/>
    </xf>
    <xf numFmtId="0" fontId="0" fillId="0" borderId="48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2" fillId="0" borderId="49" xfId="0" applyFont="1" applyBorder="1" applyAlignment="1">
      <alignment horizontal="centerContinuous"/>
    </xf>
    <xf numFmtId="0" fontId="0" fillId="0" borderId="0" xfId="0" applyAlignment="1">
      <alignment vertical="center" wrapText="1"/>
    </xf>
    <xf numFmtId="0" fontId="27" fillId="0" borderId="0" xfId="0" applyFont="1" applyAlignment="1">
      <alignment vertical="center"/>
    </xf>
    <xf numFmtId="0" fontId="12" fillId="0" borderId="50" xfId="0" applyFont="1" applyBorder="1" applyAlignment="1">
      <alignment horizontal="centerContinuous"/>
    </xf>
    <xf numFmtId="0" fontId="12" fillId="0" borderId="51" xfId="0" applyFont="1" applyBorder="1" applyAlignment="1">
      <alignment horizontal="centerContinuous"/>
    </xf>
    <xf numFmtId="0" fontId="34" fillId="0" borderId="0" xfId="0" applyFont="1"/>
    <xf numFmtId="0" fontId="34" fillId="0" borderId="0" xfId="0" applyFont="1" applyAlignment="1">
      <alignment horizont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centerContinuous"/>
    </xf>
    <xf numFmtId="0" fontId="34" fillId="0" borderId="52" xfId="0" applyFont="1" applyBorder="1" applyAlignment="1">
      <alignment horizontal="centerContinuous"/>
    </xf>
    <xf numFmtId="0" fontId="34" fillId="0" borderId="52" xfId="0" applyFont="1" applyBorder="1" applyAlignment="1">
      <alignment horizontal="center"/>
    </xf>
    <xf numFmtId="0" fontId="34" fillId="0" borderId="52" xfId="0" applyFont="1" applyBorder="1" applyAlignment="1">
      <alignment horizontal="center" vertical="center"/>
    </xf>
    <xf numFmtId="0" fontId="34" fillId="0" borderId="53" xfId="0" applyFont="1" applyBorder="1" applyAlignment="1">
      <alignment horizontal="center" vertical="center"/>
    </xf>
    <xf numFmtId="0" fontId="34" fillId="0" borderId="54" xfId="0" applyFont="1" applyBorder="1" applyAlignment="1">
      <alignment horizontal="center" vertical="center"/>
    </xf>
    <xf numFmtId="1" fontId="34" fillId="0" borderId="0" xfId="0" applyNumberFormat="1" applyFont="1" applyAlignment="1" applyProtection="1">
      <alignment horizontal="center" vertical="center"/>
      <protection hidden="1"/>
    </xf>
    <xf numFmtId="0" fontId="35" fillId="0" borderId="0" xfId="0" applyFont="1"/>
    <xf numFmtId="0" fontId="34" fillId="0" borderId="0" xfId="0" applyFont="1" applyAlignment="1">
      <alignment horizontal="left"/>
    </xf>
    <xf numFmtId="1" fontId="34" fillId="0" borderId="0" xfId="0" applyNumberFormat="1" applyFont="1" applyAlignment="1">
      <alignment horizontal="center" vertical="center"/>
    </xf>
    <xf numFmtId="1" fontId="35" fillId="0" borderId="0" xfId="0" applyNumberFormat="1" applyFont="1" applyAlignment="1">
      <alignment horizontal="center" wrapText="1"/>
    </xf>
    <xf numFmtId="0" fontId="34" fillId="0" borderId="0" xfId="0" applyFont="1" applyAlignment="1">
      <alignment vertical="center"/>
    </xf>
    <xf numFmtId="0" fontId="34" fillId="0" borderId="55" xfId="0" applyFont="1" applyBorder="1" applyAlignment="1">
      <alignment horizontal="centerContinuous" vertical="center"/>
    </xf>
    <xf numFmtId="167" fontId="34" fillId="0" borderId="0" xfId="0" applyNumberFormat="1" applyFont="1" applyAlignment="1" applyProtection="1">
      <alignment horizontal="center" vertical="center"/>
      <protection locked="0"/>
    </xf>
    <xf numFmtId="0" fontId="34" fillId="0" borderId="0" xfId="0" applyFont="1" applyAlignment="1">
      <alignment vertical="center" wrapText="1"/>
    </xf>
    <xf numFmtId="0" fontId="35" fillId="0" borderId="0" xfId="0" applyFont="1" applyAlignment="1">
      <alignment horizontal="centerContinuous" vertical="center" wrapText="1"/>
    </xf>
    <xf numFmtId="0" fontId="34" fillId="0" borderId="52" xfId="0" applyFont="1" applyBorder="1" applyAlignment="1">
      <alignment horizontal="centerContinuous" vertical="center" wrapText="1"/>
    </xf>
    <xf numFmtId="0" fontId="35" fillId="0" borderId="0" xfId="0" applyFont="1" applyAlignment="1">
      <alignment vertical="center" wrapText="1"/>
    </xf>
    <xf numFmtId="0" fontId="34" fillId="0" borderId="0" xfId="0" applyFont="1" applyAlignment="1">
      <alignment horizontal="center" vertical="center" wrapText="1"/>
    </xf>
    <xf numFmtId="0" fontId="37" fillId="0" borderId="25" xfId="0" applyFont="1" applyBorder="1" applyAlignment="1">
      <alignment horizontal="center"/>
    </xf>
    <xf numFmtId="0" fontId="7" fillId="0" borderId="56" xfId="0" applyFont="1" applyBorder="1" applyAlignment="1">
      <alignment horizontal="centerContinuous" vertical="center" wrapText="1"/>
    </xf>
    <xf numFmtId="0" fontId="7" fillId="0" borderId="35" xfId="0" applyFont="1" applyBorder="1" applyAlignment="1">
      <alignment horizontal="centerContinuous"/>
    </xf>
    <xf numFmtId="0" fontId="7" fillId="0" borderId="35" xfId="0" applyFont="1" applyBorder="1"/>
    <xf numFmtId="0" fontId="7" fillId="0" borderId="57" xfId="0" applyFont="1" applyBorder="1"/>
    <xf numFmtId="0" fontId="13" fillId="0" borderId="50" xfId="0" applyFont="1" applyBorder="1" applyAlignment="1">
      <alignment horizontal="center"/>
    </xf>
    <xf numFmtId="0" fontId="13" fillId="0" borderId="51" xfId="0" applyFont="1" applyBorder="1" applyAlignment="1">
      <alignment horizontal="center"/>
    </xf>
    <xf numFmtId="0" fontId="13" fillId="0" borderId="58" xfId="0" applyFont="1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40" fillId="0" borderId="1" xfId="0" applyFont="1" applyBorder="1" applyAlignment="1" applyProtection="1">
      <alignment horizontal="center" vertical="center"/>
      <protection locked="0"/>
    </xf>
    <xf numFmtId="0" fontId="40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0" fillId="0" borderId="1" xfId="0" applyFont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0" fillId="0" borderId="18" xfId="0" applyFont="1" applyBorder="1" applyAlignment="1" applyProtection="1">
      <alignment horizontal="center" vertical="center"/>
      <protection locked="0"/>
    </xf>
    <xf numFmtId="0" fontId="40" fillId="0" borderId="18" xfId="0" applyFont="1" applyBorder="1" applyAlignment="1">
      <alignment horizontal="center" vertical="center"/>
    </xf>
    <xf numFmtId="0" fontId="40" fillId="0" borderId="12" xfId="0" applyFont="1" applyBorder="1" applyAlignment="1" applyProtection="1">
      <alignment horizontal="center" vertical="center"/>
      <protection locked="0"/>
    </xf>
    <xf numFmtId="0" fontId="40" fillId="0" borderId="24" xfId="0" applyFont="1" applyBorder="1" applyAlignment="1" applyProtection="1">
      <alignment horizontal="center" vertical="center"/>
      <protection locked="0"/>
    </xf>
    <xf numFmtId="0" fontId="40" fillId="0" borderId="25" xfId="0" applyFont="1" applyBorder="1" applyAlignment="1" applyProtection="1">
      <alignment horizontal="center" vertical="center"/>
      <protection locked="0"/>
    </xf>
    <xf numFmtId="0" fontId="40" fillId="0" borderId="12" xfId="0" applyFont="1" applyBorder="1" applyProtection="1">
      <protection locked="0"/>
    </xf>
    <xf numFmtId="0" fontId="40" fillId="0" borderId="1" xfId="0" applyFont="1" applyBorder="1" applyAlignment="1" applyProtection="1">
      <alignment vertical="top"/>
      <protection locked="0"/>
    </xf>
    <xf numFmtId="0" fontId="40" fillId="0" borderId="37" xfId="0" applyFont="1" applyBorder="1" applyAlignment="1" applyProtection="1">
      <alignment horizontal="center" vertical="center"/>
      <protection locked="0"/>
    </xf>
    <xf numFmtId="0" fontId="34" fillId="0" borderId="59" xfId="0" applyFont="1" applyBorder="1" applyAlignment="1">
      <alignment horizontal="center" vertical="center"/>
    </xf>
    <xf numFmtId="0" fontId="34" fillId="0" borderId="2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40" fillId="0" borderId="12" xfId="0" applyFont="1" applyBorder="1" applyAlignment="1">
      <alignment horizontal="center" vertical="center"/>
    </xf>
    <xf numFmtId="1" fontId="0" fillId="0" borderId="37" xfId="0" applyNumberFormat="1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 applyProtection="1">
      <alignment horizontal="center" vertical="center"/>
      <protection hidden="1"/>
    </xf>
    <xf numFmtId="1" fontId="0" fillId="0" borderId="24" xfId="0" applyNumberFormat="1" applyBorder="1" applyAlignment="1" applyProtection="1">
      <alignment horizontal="center" vertical="center"/>
      <protection hidden="1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1" fontId="0" fillId="0" borderId="25" xfId="0" applyNumberFormat="1" applyBorder="1" applyAlignment="1" applyProtection="1">
      <alignment horizontal="center" vertical="center"/>
      <protection hidden="1"/>
    </xf>
    <xf numFmtId="1" fontId="1" fillId="0" borderId="55" xfId="0" applyNumberFormat="1" applyFon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1" fillId="0" borderId="60" xfId="0" applyNumberFormat="1" applyFont="1" applyBorder="1" applyAlignment="1">
      <alignment horizontal="center" vertical="center"/>
    </xf>
    <xf numFmtId="1" fontId="1" fillId="0" borderId="52" xfId="0" applyNumberFormat="1" applyFont="1" applyBorder="1" applyAlignment="1">
      <alignment horizontal="center" vertical="center"/>
    </xf>
    <xf numFmtId="1" fontId="1" fillId="0" borderId="54" xfId="0" applyNumberFormat="1" applyFont="1" applyBorder="1" applyAlignment="1">
      <alignment horizontal="center" vertical="center"/>
    </xf>
    <xf numFmtId="1" fontId="0" fillId="0" borderId="11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locked="0"/>
    </xf>
    <xf numFmtId="1" fontId="0" fillId="0" borderId="12" xfId="0" applyNumberFormat="1" applyBorder="1" applyAlignment="1" applyProtection="1">
      <alignment horizontal="center" vertical="center"/>
      <protection hidden="1"/>
    </xf>
    <xf numFmtId="1" fontId="0" fillId="0" borderId="38" xfId="0" applyNumberFormat="1" applyBorder="1" applyAlignment="1" applyProtection="1">
      <alignment horizontal="center" vertical="center"/>
      <protection locked="0"/>
    </xf>
    <xf numFmtId="1" fontId="0" fillId="0" borderId="10" xfId="0" applyNumberFormat="1" applyBorder="1" applyAlignment="1" applyProtection="1">
      <alignment horizontal="center" vertical="center"/>
      <protection locked="0"/>
    </xf>
    <xf numFmtId="1" fontId="0" fillId="0" borderId="61" xfId="0" applyNumberFormat="1" applyBorder="1" applyAlignment="1" applyProtection="1">
      <alignment horizontal="center" vertical="center"/>
      <protection locked="0"/>
    </xf>
    <xf numFmtId="1" fontId="0" fillId="0" borderId="59" xfId="0" applyNumberFormat="1" applyBorder="1" applyAlignment="1" applyProtection="1">
      <alignment horizontal="center" vertical="center"/>
      <protection locked="0"/>
    </xf>
    <xf numFmtId="1" fontId="0" fillId="0" borderId="59" xfId="0" applyNumberFormat="1" applyBorder="1" applyAlignment="1">
      <alignment horizontal="center" vertical="center"/>
    </xf>
    <xf numFmtId="1" fontId="0" fillId="0" borderId="59" xfId="0" applyNumberFormat="1" applyBorder="1" applyAlignment="1" applyProtection="1">
      <alignment horizontal="center" vertical="center"/>
      <protection hidden="1"/>
    </xf>
    <xf numFmtId="1" fontId="0" fillId="0" borderId="62" xfId="0" applyNumberFormat="1" applyBorder="1" applyAlignment="1" applyProtection="1">
      <alignment horizontal="center" vertical="center"/>
      <protection hidden="1"/>
    </xf>
    <xf numFmtId="1" fontId="0" fillId="0" borderId="17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 applyProtection="1">
      <alignment horizontal="center" vertical="center"/>
      <protection locked="0"/>
    </xf>
    <xf numFmtId="1" fontId="0" fillId="0" borderId="18" xfId="0" applyNumberFormat="1" applyBorder="1" applyAlignment="1">
      <alignment horizontal="center" vertical="center"/>
    </xf>
    <xf numFmtId="1" fontId="0" fillId="0" borderId="18" xfId="0" applyNumberFormat="1" applyBorder="1" applyAlignment="1" applyProtection="1">
      <alignment horizontal="center" vertical="center"/>
      <protection hidden="1"/>
    </xf>
    <xf numFmtId="167" fontId="43" fillId="0" borderId="48" xfId="0" applyNumberFormat="1" applyFont="1" applyBorder="1" applyAlignment="1">
      <alignment horizontal="left" vertical="center"/>
    </xf>
    <xf numFmtId="0" fontId="43" fillId="0" borderId="33" xfId="0" applyFont="1" applyBorder="1" applyAlignment="1">
      <alignment horizontal="right" vertical="center" wrapText="1"/>
    </xf>
    <xf numFmtId="0" fontId="43" fillId="0" borderId="33" xfId="0" applyFont="1" applyBorder="1" applyAlignment="1">
      <alignment horizontal="center"/>
    </xf>
    <xf numFmtId="164" fontId="43" fillId="0" borderId="33" xfId="0" applyNumberFormat="1" applyFont="1" applyBorder="1" applyAlignment="1">
      <alignment horizontal="center"/>
    </xf>
    <xf numFmtId="0" fontId="43" fillId="0" borderId="16" xfId="0" applyFont="1" applyBorder="1" applyAlignment="1">
      <alignment horizontal="center"/>
    </xf>
    <xf numFmtId="0" fontId="43" fillId="0" borderId="48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0" fillId="0" borderId="12" xfId="0" applyBorder="1" applyAlignment="1" applyProtection="1">
      <alignment vertic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2" xfId="0" applyNumberFormat="1" applyBorder="1" applyAlignment="1" applyProtection="1">
      <alignment horizontal="center"/>
      <protection locked="0"/>
    </xf>
    <xf numFmtId="1" fontId="0" fillId="0" borderId="36" xfId="0" applyNumberFormat="1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vertical="center" wrapText="1"/>
      <protection locked="0"/>
    </xf>
    <xf numFmtId="0" fontId="0" fillId="0" borderId="18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1" fontId="0" fillId="0" borderId="18" xfId="0" applyNumberFormat="1" applyBorder="1" applyAlignment="1">
      <alignment horizontal="center"/>
    </xf>
    <xf numFmtId="1" fontId="0" fillId="0" borderId="18" xfId="0" applyNumberFormat="1" applyBorder="1" applyAlignment="1" applyProtection="1">
      <alignment horizontal="center"/>
      <protection locked="0"/>
    </xf>
    <xf numFmtId="1" fontId="0" fillId="0" borderId="39" xfId="0" applyNumberFormat="1" applyBorder="1" applyAlignment="1" applyProtection="1">
      <alignment horizontal="center" vertical="center"/>
      <protection locked="0"/>
    </xf>
    <xf numFmtId="0" fontId="1" fillId="0" borderId="4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167" fontId="43" fillId="0" borderId="63" xfId="0" applyNumberFormat="1" applyFont="1" applyBorder="1" applyAlignment="1">
      <alignment horizontal="left" vertical="center"/>
    </xf>
    <xf numFmtId="0" fontId="43" fillId="0" borderId="2" xfId="0" applyFont="1" applyBorder="1" applyAlignment="1">
      <alignment horizontal="right" vertical="center" wrapText="1"/>
    </xf>
    <xf numFmtId="0" fontId="43" fillId="0" borderId="2" xfId="0" applyFont="1" applyBorder="1" applyAlignment="1">
      <alignment horizontal="center"/>
    </xf>
    <xf numFmtId="164" fontId="43" fillId="0" borderId="2" xfId="0" applyNumberFormat="1" applyFont="1" applyBorder="1" applyAlignment="1">
      <alignment horizontal="center"/>
    </xf>
    <xf numFmtId="0" fontId="43" fillId="0" borderId="13" xfId="0" applyFont="1" applyBorder="1" applyAlignment="1">
      <alignment horizontal="center"/>
    </xf>
    <xf numFmtId="1" fontId="1" fillId="0" borderId="48" xfId="0" applyNumberFormat="1" applyFont="1" applyBorder="1" applyAlignment="1">
      <alignment horizontal="center" vertical="center"/>
    </xf>
    <xf numFmtId="1" fontId="1" fillId="0" borderId="33" xfId="0" applyNumberFormat="1" applyFont="1" applyBorder="1" applyAlignment="1">
      <alignment horizontal="center" vertical="center"/>
    </xf>
    <xf numFmtId="1" fontId="1" fillId="0" borderId="28" xfId="0" applyNumberFormat="1" applyFont="1" applyBorder="1" applyAlignment="1">
      <alignment horizontal="center" vertical="center"/>
    </xf>
    <xf numFmtId="0" fontId="0" fillId="0" borderId="64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 wrapText="1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" fontId="0" fillId="0" borderId="15" xfId="0" applyNumberFormat="1" applyBorder="1" applyAlignment="1">
      <alignment horizontal="center" vertical="center"/>
    </xf>
    <xf numFmtId="1" fontId="0" fillId="0" borderId="15" xfId="0" applyNumberFormat="1" applyBorder="1" applyAlignment="1" applyProtection="1">
      <alignment horizontal="center" vertical="center"/>
      <protection locked="0"/>
    </xf>
    <xf numFmtId="1" fontId="0" fillId="0" borderId="43" xfId="0" applyNumberFormat="1" applyBorder="1" applyAlignment="1">
      <alignment horizontal="center" vertical="center"/>
    </xf>
    <xf numFmtId="1" fontId="0" fillId="0" borderId="35" xfId="0" applyNumberFormat="1" applyBorder="1" applyAlignment="1">
      <alignment horizontal="center" vertical="center"/>
    </xf>
    <xf numFmtId="1" fontId="0" fillId="0" borderId="65" xfId="0" applyNumberFormat="1" applyBorder="1" applyAlignment="1">
      <alignment horizontal="center" vertical="center"/>
    </xf>
    <xf numFmtId="1" fontId="0" fillId="0" borderId="66" xfId="0" applyNumberFormat="1" applyBorder="1" applyAlignment="1" applyProtection="1">
      <alignment horizontal="center" vertical="center"/>
      <protection hidden="1"/>
    </xf>
    <xf numFmtId="1" fontId="0" fillId="0" borderId="67" xfId="0" applyNumberFormat="1" applyBorder="1" applyAlignment="1" applyProtection="1">
      <alignment horizontal="center" vertical="center"/>
      <protection hidden="1"/>
    </xf>
    <xf numFmtId="1" fontId="0" fillId="0" borderId="64" xfId="0" applyNumberFormat="1" applyBorder="1" applyAlignment="1" applyProtection="1">
      <alignment horizontal="center" vertical="center"/>
      <protection locked="0"/>
    </xf>
    <xf numFmtId="1" fontId="0" fillId="0" borderId="2" xfId="0" applyNumberForma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46" xfId="0" applyNumberFormat="1" applyBorder="1" applyAlignment="1" applyProtection="1">
      <alignment horizontal="center" vertical="center"/>
      <protection hidden="1"/>
    </xf>
    <xf numFmtId="1" fontId="0" fillId="0" borderId="68" xfId="0" applyNumberFormat="1" applyBorder="1" applyAlignment="1" applyProtection="1">
      <alignment horizontal="center" vertical="center"/>
      <protection hidden="1"/>
    </xf>
    <xf numFmtId="1" fontId="0" fillId="0" borderId="32" xfId="0" applyNumberFormat="1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vertical="center" wrapText="1"/>
      <protection locked="0"/>
    </xf>
    <xf numFmtId="1" fontId="0" fillId="0" borderId="34" xfId="0" applyNumberFormat="1" applyBorder="1" applyAlignment="1">
      <alignment horizontal="center" vertical="center"/>
    </xf>
    <xf numFmtId="1" fontId="0" fillId="0" borderId="47" xfId="0" applyNumberFormat="1" applyBorder="1" applyAlignment="1" applyProtection="1">
      <alignment horizontal="center" vertical="center"/>
      <protection hidden="1"/>
    </xf>
    <xf numFmtId="1" fontId="0" fillId="0" borderId="47" xfId="0" applyNumberFormat="1" applyBorder="1" applyAlignment="1">
      <alignment horizontal="center" vertical="center"/>
    </xf>
    <xf numFmtId="1" fontId="0" fillId="0" borderId="69" xfId="0" applyNumberFormat="1" applyBorder="1" applyAlignment="1" applyProtection="1">
      <alignment horizontal="center" vertical="center"/>
      <protection hidden="1"/>
    </xf>
    <xf numFmtId="1" fontId="0" fillId="0" borderId="70" xfId="0" applyNumberFormat="1" applyBorder="1" applyAlignment="1" applyProtection="1">
      <alignment horizontal="center" vertical="center"/>
      <protection hidden="1"/>
    </xf>
    <xf numFmtId="1" fontId="0" fillId="0" borderId="71" xfId="0" applyNumberFormat="1" applyBorder="1" applyAlignment="1" applyProtection="1">
      <alignment horizontal="center" vertical="center"/>
      <protection hidden="1"/>
    </xf>
    <xf numFmtId="1" fontId="0" fillId="0" borderId="72" xfId="0" applyNumberFormat="1" applyBorder="1" applyAlignment="1" applyProtection="1">
      <alignment horizontal="center" vertical="center"/>
      <protection hidden="1"/>
    </xf>
    <xf numFmtId="0" fontId="1" fillId="0" borderId="73" xfId="0" applyFont="1" applyBorder="1" applyAlignment="1" applyProtection="1">
      <alignment horizontal="right" vertical="center" wrapText="1"/>
      <protection locked="0"/>
    </xf>
    <xf numFmtId="0" fontId="1" fillId="0" borderId="55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164" fontId="1" fillId="0" borderId="52" xfId="0" applyNumberFormat="1" applyFont="1" applyBorder="1" applyAlignment="1">
      <alignment horizontal="center"/>
    </xf>
    <xf numFmtId="1" fontId="1" fillId="0" borderId="52" xfId="0" applyNumberFormat="1" applyFont="1" applyBorder="1" applyAlignment="1">
      <alignment horizontal="center"/>
    </xf>
    <xf numFmtId="1" fontId="1" fillId="0" borderId="54" xfId="0" applyNumberFormat="1" applyFont="1" applyBorder="1" applyAlignment="1">
      <alignment horizontal="center"/>
    </xf>
    <xf numFmtId="0" fontId="1" fillId="0" borderId="73" xfId="0" applyFont="1" applyBorder="1" applyAlignment="1">
      <alignment horizontal="right" vertical="center" wrapText="1"/>
    </xf>
    <xf numFmtId="0" fontId="1" fillId="0" borderId="29" xfId="0" applyFont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51" xfId="0" applyFont="1" applyBorder="1" applyAlignment="1">
      <alignment vertical="center" wrapText="1"/>
    </xf>
    <xf numFmtId="0" fontId="0" fillId="0" borderId="74" xfId="0" applyBorder="1"/>
    <xf numFmtId="164" fontId="0" fillId="0" borderId="74" xfId="0" applyNumberFormat="1" applyBorder="1"/>
    <xf numFmtId="164" fontId="1" fillId="0" borderId="74" xfId="0" applyNumberFormat="1" applyFont="1" applyBorder="1"/>
    <xf numFmtId="164" fontId="1" fillId="0" borderId="75" xfId="0" applyNumberFormat="1" applyFont="1" applyBorder="1"/>
    <xf numFmtId="1" fontId="0" fillId="0" borderId="6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15" xfId="0" applyNumberFormat="1" applyBorder="1" applyAlignment="1" applyProtection="1">
      <alignment horizontal="center" vertical="center"/>
      <protection hidden="1"/>
    </xf>
    <xf numFmtId="0" fontId="0" fillId="0" borderId="74" xfId="0" applyBorder="1" applyAlignment="1">
      <alignment horizontal="centerContinuous"/>
    </xf>
    <xf numFmtId="1" fontId="0" fillId="0" borderId="38" xfId="0" applyNumberFormat="1" applyBorder="1" applyAlignment="1">
      <alignment horizontal="center" vertical="center"/>
    </xf>
    <xf numFmtId="0" fontId="1" fillId="0" borderId="58" xfId="0" applyFont="1" applyBorder="1" applyAlignment="1">
      <alignment vertical="center" wrapText="1"/>
    </xf>
    <xf numFmtId="0" fontId="0" fillId="0" borderId="76" xfId="0" applyBorder="1"/>
    <xf numFmtId="0" fontId="0" fillId="0" borderId="77" xfId="0" applyBorder="1"/>
    <xf numFmtId="1" fontId="0" fillId="0" borderId="39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" fontId="0" fillId="0" borderId="37" xfId="0" applyNumberFormat="1" applyBorder="1" applyAlignment="1" applyProtection="1">
      <alignment horizontal="center"/>
      <protection locked="0"/>
    </xf>
    <xf numFmtId="1" fontId="0" fillId="0" borderId="25" xfId="0" applyNumberFormat="1" applyBorder="1" applyAlignment="1" applyProtection="1">
      <alignment horizontal="center"/>
      <protection locked="0"/>
    </xf>
    <xf numFmtId="1" fontId="0" fillId="0" borderId="78" xfId="0" applyNumberFormat="1" applyBorder="1" applyAlignment="1">
      <alignment horizontal="center" vertical="center"/>
    </xf>
    <xf numFmtId="1" fontId="0" fillId="0" borderId="79" xfId="0" applyNumberFormat="1" applyBorder="1" applyAlignment="1">
      <alignment horizontal="center" vertical="center"/>
    </xf>
    <xf numFmtId="0" fontId="12" fillId="0" borderId="58" xfId="0" applyFont="1" applyBorder="1" applyAlignment="1">
      <alignment horizontal="centerContinuous"/>
    </xf>
    <xf numFmtId="165" fontId="1" fillId="0" borderId="55" xfId="0" applyNumberFormat="1" applyFont="1" applyBorder="1" applyAlignment="1" applyProtection="1">
      <alignment horizontal="center" vertical="center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>
      <alignment horizontal="center"/>
    </xf>
    <xf numFmtId="1" fontId="1" fillId="0" borderId="80" xfId="0" applyNumberFormat="1" applyFont="1" applyBorder="1" applyAlignment="1">
      <alignment horizontal="center"/>
    </xf>
    <xf numFmtId="0" fontId="1" fillId="0" borderId="55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164" fontId="1" fillId="0" borderId="60" xfId="0" applyNumberFormat="1" applyFont="1" applyBorder="1" applyAlignment="1">
      <alignment horizontal="center" vertical="center"/>
    </xf>
    <xf numFmtId="0" fontId="1" fillId="0" borderId="81" xfId="0" applyFont="1" applyBorder="1" applyAlignment="1">
      <alignment horizontal="center" vertical="center"/>
    </xf>
    <xf numFmtId="1" fontId="1" fillId="0" borderId="81" xfId="0" applyNumberFormat="1" applyFont="1" applyBorder="1" applyAlignment="1">
      <alignment horizontal="center" vertical="center"/>
    </xf>
    <xf numFmtId="0" fontId="1" fillId="0" borderId="82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center" wrapText="1"/>
    </xf>
    <xf numFmtId="0" fontId="1" fillId="0" borderId="35" xfId="0" applyFont="1" applyBorder="1" applyAlignment="1">
      <alignment horizontal="center" wrapText="1"/>
    </xf>
    <xf numFmtId="164" fontId="1" fillId="0" borderId="35" xfId="0" applyNumberFormat="1" applyFont="1" applyBorder="1" applyAlignment="1">
      <alignment horizontal="center" wrapText="1"/>
    </xf>
    <xf numFmtId="0" fontId="1" fillId="0" borderId="57" xfId="0" applyFont="1" applyBorder="1" applyAlignment="1">
      <alignment horizontal="center" wrapText="1"/>
    </xf>
    <xf numFmtId="1" fontId="1" fillId="0" borderId="60" xfId="0" applyNumberFormat="1" applyFont="1" applyBorder="1" applyAlignment="1">
      <alignment horizontal="center" vertical="center" wrapText="1"/>
    </xf>
    <xf numFmtId="1" fontId="1" fillId="0" borderId="52" xfId="0" applyNumberFormat="1" applyFont="1" applyBorder="1" applyAlignment="1">
      <alignment horizontal="center" vertical="center" wrapText="1"/>
    </xf>
    <xf numFmtId="1" fontId="1" fillId="0" borderId="54" xfId="0" applyNumberFormat="1" applyFont="1" applyBorder="1" applyAlignment="1">
      <alignment horizontal="center" vertical="center" wrapText="1"/>
    </xf>
    <xf numFmtId="0" fontId="1" fillId="0" borderId="50" xfId="0" applyFont="1" applyBorder="1" applyAlignment="1">
      <alignment horizontal="left" vertical="center" wrapText="1"/>
    </xf>
    <xf numFmtId="0" fontId="1" fillId="0" borderId="36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164" fontId="1" fillId="0" borderId="12" xfId="0" applyNumberFormat="1" applyFont="1" applyBorder="1" applyAlignment="1">
      <alignment horizontal="center" wrapText="1"/>
    </xf>
    <xf numFmtId="0" fontId="1" fillId="0" borderId="37" xfId="0" applyFont="1" applyBorder="1" applyAlignment="1">
      <alignment horizontal="center" wrapText="1"/>
    </xf>
    <xf numFmtId="1" fontId="1" fillId="0" borderId="11" xfId="0" applyNumberFormat="1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 wrapText="1"/>
    </xf>
    <xf numFmtId="1" fontId="1" fillId="0" borderId="37" xfId="0" applyNumberFormat="1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 wrapText="1"/>
    </xf>
    <xf numFmtId="0" fontId="1" fillId="0" borderId="39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164" fontId="1" fillId="0" borderId="18" xfId="0" applyNumberFormat="1" applyFont="1" applyBorder="1" applyAlignment="1">
      <alignment horizontal="center" wrapText="1"/>
    </xf>
    <xf numFmtId="0" fontId="1" fillId="0" borderId="25" xfId="0" applyFont="1" applyBorder="1" applyAlignment="1">
      <alignment horizontal="center" wrapText="1"/>
    </xf>
    <xf numFmtId="1" fontId="1" fillId="0" borderId="17" xfId="0" applyNumberFormat="1" applyFont="1" applyBorder="1" applyAlignment="1">
      <alignment horizontal="center" vertical="center" wrapText="1"/>
    </xf>
    <xf numFmtId="1" fontId="1" fillId="0" borderId="18" xfId="0" applyNumberFormat="1" applyFont="1" applyBorder="1" applyAlignment="1">
      <alignment horizontal="center" vertical="center" wrapText="1"/>
    </xf>
    <xf numFmtId="1" fontId="1" fillId="0" borderId="25" xfId="0" applyNumberFormat="1" applyFont="1" applyBorder="1" applyAlignment="1">
      <alignment horizontal="center" vertical="center" wrapText="1"/>
    </xf>
    <xf numFmtId="1" fontId="34" fillId="0" borderId="0" xfId="0" applyNumberFormat="1" applyFont="1"/>
    <xf numFmtId="0" fontId="45" fillId="0" borderId="64" xfId="0" applyFont="1" applyBorder="1" applyAlignment="1">
      <alignment horizontal="center" vertical="center" wrapText="1"/>
    </xf>
    <xf numFmtId="0" fontId="45" fillId="0" borderId="39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4" fillId="0" borderId="24" xfId="0" applyFont="1" applyBorder="1" applyAlignment="1">
      <alignment horizontal="center" vertical="center"/>
    </xf>
    <xf numFmtId="0" fontId="38" fillId="0" borderId="0" xfId="0" applyFont="1"/>
    <xf numFmtId="0" fontId="0" fillId="0" borderId="18" xfId="0" applyFont="1" applyBorder="1" applyProtection="1">
      <protection locked="0"/>
    </xf>
    <xf numFmtId="0" fontId="0" fillId="0" borderId="36" xfId="0" applyFill="1" applyBorder="1" applyAlignment="1" applyProtection="1">
      <alignment horizontal="center" vertical="center"/>
      <protection locked="0"/>
    </xf>
    <xf numFmtId="0" fontId="40" fillId="0" borderId="12" xfId="0" applyFont="1" applyFill="1" applyBorder="1" applyAlignment="1" applyProtection="1">
      <alignment vertical="center"/>
      <protection locked="0"/>
    </xf>
    <xf numFmtId="0" fontId="40" fillId="0" borderId="12" xfId="0" applyFont="1" applyFill="1" applyBorder="1" applyAlignment="1" applyProtection="1">
      <alignment horizontal="center" vertical="center"/>
      <protection locked="0"/>
    </xf>
    <xf numFmtId="0" fontId="40" fillId="0" borderId="12" xfId="0" applyFont="1" applyFill="1" applyBorder="1" applyAlignment="1">
      <alignment horizontal="center" vertical="center"/>
    </xf>
    <xf numFmtId="0" fontId="40" fillId="0" borderId="78" xfId="0" applyFont="1" applyFill="1" applyBorder="1" applyAlignment="1" applyProtection="1">
      <alignment horizontal="center" vertical="center"/>
      <protection locked="0"/>
    </xf>
    <xf numFmtId="0" fontId="40" fillId="0" borderId="36" xfId="0" applyFont="1" applyFill="1" applyBorder="1" applyAlignment="1" applyProtection="1">
      <alignment horizontal="center" vertical="center"/>
      <protection locked="0"/>
    </xf>
    <xf numFmtId="1" fontId="40" fillId="0" borderId="12" xfId="0" applyNumberFormat="1" applyFont="1" applyFill="1" applyBorder="1" applyAlignment="1" applyProtection="1">
      <alignment horizontal="center" vertical="center"/>
      <protection locked="0"/>
    </xf>
    <xf numFmtId="1" fontId="0" fillId="0" borderId="12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>
      <alignment horizontal="center" vertical="center"/>
    </xf>
    <xf numFmtId="164" fontId="0" fillId="0" borderId="12" xfId="0" applyNumberFormat="1" applyFill="1" applyBorder="1" applyAlignment="1" applyProtection="1">
      <alignment horizontal="center" vertical="center"/>
      <protection hidden="1"/>
    </xf>
    <xf numFmtId="164" fontId="0" fillId="0" borderId="37" xfId="0" applyNumberFormat="1" applyFill="1" applyBorder="1" applyAlignment="1" applyProtection="1">
      <alignment horizontal="center" vertical="center"/>
      <protection hidden="1"/>
    </xf>
    <xf numFmtId="1" fontId="34" fillId="0" borderId="0" xfId="0" applyNumberFormat="1" applyFont="1" applyFill="1" applyAlignment="1" applyProtection="1">
      <alignment horizontal="center" vertical="center"/>
      <protection hidden="1"/>
    </xf>
    <xf numFmtId="0" fontId="34" fillId="0" borderId="0" xfId="0" applyFont="1" applyFill="1"/>
    <xf numFmtId="0" fontId="0" fillId="0" borderId="38" xfId="0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vertical="center"/>
      <protection locked="0"/>
    </xf>
    <xf numFmtId="0" fontId="40" fillId="0" borderId="1" xfId="0" applyFont="1" applyFill="1" applyBorder="1" applyAlignment="1" applyProtection="1">
      <alignment horizontal="center" vertical="center" wrapText="1"/>
      <protection locked="0"/>
    </xf>
    <xf numFmtId="0" fontId="40" fillId="0" borderId="1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applyProtection="1">
      <alignment horizontal="center" vertical="center"/>
      <protection locked="0"/>
    </xf>
    <xf numFmtId="0" fontId="40" fillId="0" borderId="34" xfId="0" applyFont="1" applyFill="1" applyBorder="1" applyAlignment="1" applyProtection="1">
      <alignment horizontal="center" vertical="center"/>
      <protection locked="0"/>
    </xf>
    <xf numFmtId="1" fontId="40" fillId="0" borderId="38" xfId="0" applyNumberFormat="1" applyFont="1" applyFill="1" applyBorder="1" applyAlignment="1" applyProtection="1">
      <alignment horizontal="center" vertical="center"/>
      <protection locked="0"/>
    </xf>
    <xf numFmtId="1" fontId="40" fillId="0" borderId="1" xfId="0" applyNumberFormat="1" applyFon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hidden="1"/>
    </xf>
    <xf numFmtId="164" fontId="0" fillId="0" borderId="24" xfId="0" applyNumberFormat="1" applyFill="1" applyBorder="1" applyAlignment="1" applyProtection="1">
      <alignment horizontal="center" vertical="center"/>
      <protection hidden="1"/>
    </xf>
    <xf numFmtId="0" fontId="42" fillId="0" borderId="1" xfId="0" applyFont="1" applyFill="1" applyBorder="1" applyAlignment="1" applyProtection="1">
      <alignment horizontal="center" vertical="center" wrapText="1"/>
      <protection locked="0"/>
    </xf>
    <xf numFmtId="0" fontId="40" fillId="0" borderId="38" xfId="0" applyFont="1" applyFill="1" applyBorder="1" applyAlignment="1" applyProtection="1">
      <alignment horizontal="center" vertical="center"/>
      <protection locked="0"/>
    </xf>
    <xf numFmtId="0" fontId="40" fillId="0" borderId="1" xfId="0" applyFont="1" applyFill="1" applyBorder="1" applyAlignment="1" applyProtection="1">
      <alignment vertical="center" wrapText="1"/>
      <protection locked="0"/>
    </xf>
    <xf numFmtId="1" fontId="0" fillId="0" borderId="1" xfId="0" applyNumberFormat="1" applyFill="1" applyBorder="1" applyAlignment="1">
      <alignment horizontal="center" vertical="center"/>
    </xf>
    <xf numFmtId="1" fontId="0" fillId="0" borderId="1" xfId="0" applyNumberFormat="1" applyFill="1" applyBorder="1" applyAlignment="1" applyProtection="1">
      <alignment horizontal="center" vertical="center"/>
      <protection hidden="1"/>
    </xf>
    <xf numFmtId="1" fontId="0" fillId="0" borderId="24" xfId="0" applyNumberFormat="1" applyFill="1" applyBorder="1" applyAlignment="1" applyProtection="1">
      <alignment horizontal="center" vertical="center"/>
      <protection hidden="1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44" fillId="0" borderId="1" xfId="0" applyFont="1" applyFill="1" applyBorder="1" applyAlignment="1" applyProtection="1">
      <alignment horizontal="center" vertical="center"/>
      <protection locked="0"/>
    </xf>
    <xf numFmtId="0" fontId="40" fillId="0" borderId="38" xfId="0" applyFont="1" applyFill="1" applyBorder="1" applyAlignment="1">
      <alignment horizontal="center" vertical="center"/>
    </xf>
    <xf numFmtId="1" fontId="40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40" fillId="0" borderId="1" xfId="0" quotePrefix="1" applyFont="1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>
      <alignment horizontal="center" vertical="center"/>
    </xf>
    <xf numFmtId="0" fontId="0" fillId="0" borderId="39" xfId="0" applyFill="1" applyBorder="1" applyAlignment="1" applyProtection="1">
      <alignment horizontal="center" vertical="center"/>
      <protection locked="0"/>
    </xf>
    <xf numFmtId="0" fontId="40" fillId="0" borderId="18" xfId="0" quotePrefix="1" applyFont="1" applyFill="1" applyBorder="1" applyAlignment="1" applyProtection="1">
      <alignment horizontal="left" vertical="center" wrapText="1"/>
      <protection locked="0"/>
    </xf>
    <xf numFmtId="0" fontId="40" fillId="0" borderId="18" xfId="0" applyFont="1" applyFill="1" applyBorder="1" applyAlignment="1" applyProtection="1">
      <alignment horizontal="center" vertical="center"/>
      <protection locked="0"/>
    </xf>
    <xf numFmtId="0" fontId="40" fillId="0" borderId="18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18" xfId="0" applyFill="1" applyBorder="1" applyAlignment="1" applyProtection="1">
      <alignment horizontal="center" vertical="center"/>
      <protection locked="0"/>
    </xf>
    <xf numFmtId="0" fontId="40" fillId="0" borderId="79" xfId="0" applyFont="1" applyFill="1" applyBorder="1" applyAlignment="1" applyProtection="1">
      <alignment horizontal="center" vertical="center"/>
      <protection locked="0"/>
    </xf>
    <xf numFmtId="0" fontId="40" fillId="0" borderId="83" xfId="0" applyFont="1" applyFill="1" applyBorder="1" applyAlignment="1" applyProtection="1">
      <alignment horizontal="center" vertical="center"/>
      <protection locked="0"/>
    </xf>
    <xf numFmtId="1" fontId="40" fillId="0" borderId="59" xfId="0" applyNumberFormat="1" applyFont="1" applyFill="1" applyBorder="1" applyAlignment="1" applyProtection="1">
      <alignment horizontal="center" vertical="center"/>
      <protection locked="0"/>
    </xf>
    <xf numFmtId="164" fontId="0" fillId="0" borderId="59" xfId="0" applyNumberFormat="1" applyFill="1" applyBorder="1" applyAlignment="1" applyProtection="1">
      <alignment horizontal="center" vertical="center"/>
      <protection locked="0"/>
    </xf>
    <xf numFmtId="164" fontId="0" fillId="0" borderId="59" xfId="0" applyNumberFormat="1" applyFill="1" applyBorder="1" applyAlignment="1">
      <alignment horizontal="center" vertical="center"/>
    </xf>
    <xf numFmtId="164" fontId="0" fillId="0" borderId="59" xfId="0" applyNumberFormat="1" applyFill="1" applyBorder="1" applyAlignment="1" applyProtection="1">
      <alignment horizontal="center" vertical="center"/>
      <protection hidden="1"/>
    </xf>
    <xf numFmtId="1" fontId="0" fillId="0" borderId="62" xfId="0" applyNumberFormat="1" applyFill="1" applyBorder="1" applyAlignment="1" applyProtection="1">
      <alignment horizontal="center" vertical="center"/>
      <protection hidden="1"/>
    </xf>
    <xf numFmtId="0" fontId="40" fillId="0" borderId="37" xfId="0" applyFont="1" applyFill="1" applyBorder="1" applyAlignment="1" applyProtection="1">
      <alignment horizontal="center" vertical="center"/>
      <protection locked="0"/>
    </xf>
    <xf numFmtId="1" fontId="40" fillId="0" borderId="11" xfId="0" applyNumberFormat="1" applyFont="1" applyFill="1" applyBorder="1" applyAlignment="1" applyProtection="1">
      <alignment horizontal="center" vertical="center"/>
      <protection locked="0"/>
    </xf>
    <xf numFmtId="1" fontId="40" fillId="0" borderId="12" xfId="0" applyNumberFormat="1" applyFont="1" applyFill="1" applyBorder="1" applyAlignment="1">
      <alignment vertical="center"/>
    </xf>
    <xf numFmtId="1" fontId="40" fillId="0" borderId="12" xfId="0" applyNumberFormat="1" applyFont="1" applyFill="1" applyBorder="1" applyAlignment="1" applyProtection="1">
      <alignment horizontal="center" vertical="center"/>
      <protection hidden="1"/>
    </xf>
    <xf numFmtId="1" fontId="0" fillId="0" borderId="37" xfId="0" applyNumberFormat="1" applyFill="1" applyBorder="1" applyAlignment="1" applyProtection="1">
      <alignment horizontal="center" vertical="center"/>
      <protection hidden="1"/>
    </xf>
    <xf numFmtId="16" fontId="0" fillId="0" borderId="3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40" fillId="0" borderId="24" xfId="0" applyFont="1" applyFill="1" applyBorder="1" applyAlignment="1" applyProtection="1">
      <alignment horizontal="center" vertical="center"/>
      <protection locked="0"/>
    </xf>
    <xf numFmtId="1" fontId="40" fillId="0" borderId="10" xfId="0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4" fontId="0" fillId="0" borderId="38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38" fillId="0" borderId="0" xfId="0" applyFont="1" applyFill="1"/>
    <xf numFmtId="1" fontId="40" fillId="0" borderId="10" xfId="0" applyNumberFormat="1" applyFont="1" applyFill="1" applyBorder="1" applyAlignment="1">
      <alignment horizontal="center" vertical="center"/>
    </xf>
    <xf numFmtId="0" fontId="40" fillId="0" borderId="10" xfId="0" applyFont="1" applyFill="1" applyBorder="1" applyAlignment="1" applyProtection="1">
      <alignment horizontal="center" vertical="center"/>
      <protection locked="0"/>
    </xf>
    <xf numFmtId="0" fontId="40" fillId="0" borderId="18" xfId="0" applyFont="1" applyFill="1" applyBorder="1" applyAlignment="1" applyProtection="1">
      <alignment vertical="center" wrapText="1"/>
      <protection locked="0"/>
    </xf>
    <xf numFmtId="0" fontId="40" fillId="0" borderId="25" xfId="0" applyFont="1" applyFill="1" applyBorder="1" applyAlignment="1" applyProtection="1">
      <alignment horizontal="center" vertical="center"/>
      <protection locked="0"/>
    </xf>
    <xf numFmtId="1" fontId="40" fillId="0" borderId="61" xfId="0" applyNumberFormat="1" applyFont="1" applyFill="1" applyBorder="1" applyAlignment="1">
      <alignment horizontal="center" vertical="center"/>
    </xf>
    <xf numFmtId="1" fontId="40" fillId="0" borderId="59" xfId="0" applyNumberFormat="1" applyFont="1" applyFill="1" applyBorder="1" applyAlignment="1">
      <alignment horizontal="center" vertical="center"/>
    </xf>
    <xf numFmtId="1" fontId="40" fillId="0" borderId="59" xfId="0" applyNumberFormat="1" applyFont="1" applyFill="1" applyBorder="1" applyAlignment="1">
      <alignment vertical="center"/>
    </xf>
    <xf numFmtId="1" fontId="40" fillId="0" borderId="59" xfId="0" applyNumberFormat="1" applyFont="1" applyFill="1" applyBorder="1" applyAlignment="1" applyProtection="1">
      <alignment horizontal="center" vertical="center"/>
      <protection hidden="1"/>
    </xf>
    <xf numFmtId="167" fontId="43" fillId="0" borderId="48" xfId="0" applyNumberFormat="1" applyFont="1" applyFill="1" applyBorder="1" applyAlignment="1">
      <alignment vertical="center"/>
    </xf>
    <xf numFmtId="0" fontId="43" fillId="0" borderId="33" xfId="0" applyFont="1" applyFill="1" applyBorder="1" applyAlignment="1">
      <alignment horizontal="right" vertical="center" wrapText="1"/>
    </xf>
    <xf numFmtId="0" fontId="43" fillId="0" borderId="33" xfId="0" applyFont="1" applyFill="1" applyBorder="1" applyAlignment="1">
      <alignment horizontal="center"/>
    </xf>
    <xf numFmtId="0" fontId="43" fillId="0" borderId="33" xfId="0" applyFont="1" applyFill="1" applyBorder="1"/>
    <xf numFmtId="164" fontId="43" fillId="0" borderId="33" xfId="0" applyNumberFormat="1" applyFont="1" applyFill="1" applyBorder="1" applyAlignment="1">
      <alignment horizontal="center"/>
    </xf>
    <xf numFmtId="1" fontId="43" fillId="0" borderId="33" xfId="0" applyNumberFormat="1" applyFont="1" applyFill="1" applyBorder="1" applyAlignment="1">
      <alignment horizontal="center"/>
    </xf>
    <xf numFmtId="1" fontId="43" fillId="0" borderId="16" xfId="0" applyNumberFormat="1" applyFont="1" applyFill="1" applyBorder="1" applyAlignment="1">
      <alignment horizontal="center"/>
    </xf>
    <xf numFmtId="1" fontId="1" fillId="0" borderId="55" xfId="0" applyNumberFormat="1" applyFont="1" applyFill="1" applyBorder="1" applyAlignment="1">
      <alignment horizontal="center" vertical="center"/>
    </xf>
    <xf numFmtId="1" fontId="1" fillId="0" borderId="52" xfId="0" applyNumberFormat="1" applyFont="1" applyFill="1" applyBorder="1" applyAlignment="1">
      <alignment horizontal="center" vertical="center"/>
    </xf>
    <xf numFmtId="1" fontId="1" fillId="0" borderId="54" xfId="0" applyNumberFormat="1" applyFont="1" applyFill="1" applyBorder="1" applyAlignment="1">
      <alignment horizontal="center" vertical="center"/>
    </xf>
    <xf numFmtId="0" fontId="35" fillId="0" borderId="0" xfId="0" applyFont="1" applyFill="1"/>
    <xf numFmtId="0" fontId="7" fillId="0" borderId="35" xfId="0" applyFont="1" applyBorder="1" applyAlignment="1">
      <alignment horizontal="center" vertical="center" textRotation="90" wrapText="1"/>
    </xf>
    <xf numFmtId="0" fontId="0" fillId="0" borderId="2" xfId="0" applyBorder="1" applyAlignment="1">
      <alignment horizontal="center" vertical="center" textRotation="90" wrapText="1"/>
    </xf>
    <xf numFmtId="0" fontId="0" fillId="0" borderId="33" xfId="0" applyBorder="1" applyAlignment="1">
      <alignment horizontal="center" vertical="center" textRotation="90" wrapText="1"/>
    </xf>
    <xf numFmtId="0" fontId="10" fillId="0" borderId="0" xfId="0" applyFont="1" applyAlignment="1">
      <alignment horizontal="center" vertical="center"/>
    </xf>
    <xf numFmtId="0" fontId="16" fillId="0" borderId="78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7" fillId="0" borderId="0" xfId="0" quotePrefix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0" fillId="0" borderId="0" xfId="0" applyFont="1" applyAlignment="1">
      <alignment horizontal="center" wrapText="1"/>
    </xf>
    <xf numFmtId="0" fontId="16" fillId="0" borderId="3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2" xfId="0" applyFont="1" applyBorder="1" applyAlignment="1">
      <alignment horizontal="center" vertical="center" textRotation="90" wrapText="1"/>
    </xf>
    <xf numFmtId="0" fontId="16" fillId="0" borderId="33" xfId="0" applyFont="1" applyBorder="1" applyAlignment="1">
      <alignment horizontal="center" vertical="center" textRotation="90" wrapText="1"/>
    </xf>
    <xf numFmtId="0" fontId="19" fillId="0" borderId="35" xfId="0" applyFont="1" applyBorder="1" applyAlignment="1">
      <alignment horizontal="center" vertical="center" textRotation="90" wrapText="1"/>
    </xf>
    <xf numFmtId="0" fontId="19" fillId="0" borderId="2" xfId="0" applyFont="1" applyBorder="1" applyAlignment="1">
      <alignment horizontal="center" vertical="center" textRotation="90" wrapText="1"/>
    </xf>
    <xf numFmtId="0" fontId="19" fillId="0" borderId="33" xfId="0" applyFont="1" applyBorder="1" applyAlignment="1">
      <alignment horizontal="center" vertical="center" textRotation="90" wrapText="1"/>
    </xf>
    <xf numFmtId="0" fontId="45" fillId="0" borderId="43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13" fillId="0" borderId="36" xfId="0" applyFont="1" applyBorder="1" applyAlignment="1">
      <alignment horizontal="center"/>
    </xf>
    <xf numFmtId="0" fontId="13" fillId="0" borderId="37" xfId="0" applyFont="1" applyBorder="1" applyAlignment="1">
      <alignment horizontal="center"/>
    </xf>
    <xf numFmtId="0" fontId="45" fillId="0" borderId="18" xfId="0" applyFont="1" applyBorder="1" applyAlignment="1">
      <alignment horizontal="center" vertical="center" wrapText="1"/>
    </xf>
    <xf numFmtId="0" fontId="12" fillId="0" borderId="84" xfId="0" applyFont="1" applyBorder="1" applyAlignment="1">
      <alignment horizontal="center" vertical="center" textRotation="90"/>
    </xf>
    <xf numFmtId="0" fontId="12" fillId="0" borderId="85" xfId="0" applyFont="1" applyBorder="1" applyAlignment="1">
      <alignment horizontal="center" vertical="center" textRotation="90"/>
    </xf>
    <xf numFmtId="0" fontId="12" fillId="0" borderId="86" xfId="0" applyFont="1" applyBorder="1" applyAlignment="1">
      <alignment horizontal="center" vertical="center" textRotation="90"/>
    </xf>
    <xf numFmtId="0" fontId="40" fillId="0" borderId="36" xfId="0" applyFont="1" applyBorder="1" applyAlignment="1" applyProtection="1">
      <alignment horizontal="center" vertical="top" wrapText="1"/>
      <protection locked="0"/>
    </xf>
    <xf numFmtId="0" fontId="40" fillId="0" borderId="12" xfId="0" applyFont="1" applyBorder="1" applyAlignment="1" applyProtection="1">
      <alignment horizontal="center" vertical="top" wrapText="1"/>
      <protection locked="0"/>
    </xf>
    <xf numFmtId="0" fontId="28" fillId="0" borderId="1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textRotation="90" wrapText="1"/>
    </xf>
    <xf numFmtId="0" fontId="29" fillId="0" borderId="37" xfId="0" applyFont="1" applyBorder="1" applyAlignment="1">
      <alignment horizontal="center" vertical="center" textRotation="90" wrapText="1"/>
    </xf>
    <xf numFmtId="0" fontId="29" fillId="0" borderId="1" xfId="0" applyFont="1" applyBorder="1" applyAlignment="1">
      <alignment horizontal="center" vertical="center" textRotation="90" wrapText="1"/>
    </xf>
    <xf numFmtId="0" fontId="29" fillId="0" borderId="24" xfId="0" applyFont="1" applyBorder="1" applyAlignment="1">
      <alignment horizontal="center" vertical="center" textRotation="90" wrapText="1"/>
    </xf>
    <xf numFmtId="0" fontId="29" fillId="0" borderId="18" xfId="0" applyFont="1" applyBorder="1" applyAlignment="1">
      <alignment horizontal="center" vertical="center" textRotation="90" wrapText="1"/>
    </xf>
    <xf numFmtId="0" fontId="29" fillId="0" borderId="25" xfId="0" applyFont="1" applyBorder="1" applyAlignment="1">
      <alignment horizontal="center" vertical="center" textRotation="90" wrapText="1"/>
    </xf>
    <xf numFmtId="0" fontId="12" fillId="0" borderId="84" xfId="0" applyFont="1" applyBorder="1" applyAlignment="1">
      <alignment horizontal="center" vertical="center" textRotation="90" wrapText="1"/>
    </xf>
    <xf numFmtId="0" fontId="12" fillId="0" borderId="85" xfId="0" applyFont="1" applyBorder="1" applyAlignment="1">
      <alignment horizontal="center" vertical="center" textRotation="90" wrapText="1"/>
    </xf>
    <xf numFmtId="0" fontId="12" fillId="0" borderId="86" xfId="0" applyFont="1" applyBorder="1" applyAlignment="1">
      <alignment horizontal="center" vertical="center" textRotation="90" wrapText="1"/>
    </xf>
    <xf numFmtId="0" fontId="28" fillId="0" borderId="24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0" fontId="35" fillId="0" borderId="12" xfId="0" applyFont="1" applyBorder="1" applyAlignment="1">
      <alignment horizontal="center" vertical="center" textRotation="90"/>
    </xf>
    <xf numFmtId="0" fontId="35" fillId="0" borderId="37" xfId="0" applyFont="1" applyBorder="1" applyAlignment="1">
      <alignment horizontal="center" vertical="center" textRotation="90"/>
    </xf>
    <xf numFmtId="0" fontId="35" fillId="0" borderId="1" xfId="0" applyFont="1" applyBorder="1" applyAlignment="1">
      <alignment horizontal="center" vertical="center" textRotation="90"/>
    </xf>
    <xf numFmtId="0" fontId="35" fillId="0" borderId="24" xfId="0" applyFont="1" applyBorder="1" applyAlignment="1">
      <alignment horizontal="center" vertical="center" textRotation="90"/>
    </xf>
    <xf numFmtId="0" fontId="35" fillId="0" borderId="59" xfId="0" applyFont="1" applyBorder="1" applyAlignment="1">
      <alignment horizontal="center" vertical="center" textRotation="90"/>
    </xf>
    <xf numFmtId="0" fontId="35" fillId="0" borderId="62" xfId="0" applyFont="1" applyBorder="1" applyAlignment="1">
      <alignment horizontal="center" vertical="center" textRotation="90"/>
    </xf>
    <xf numFmtId="0" fontId="29" fillId="0" borderId="36" xfId="0" applyFont="1" applyBorder="1" applyAlignment="1">
      <alignment horizontal="center" vertical="center" textRotation="90" wrapText="1"/>
    </xf>
    <xf numFmtId="0" fontId="29" fillId="0" borderId="38" xfId="0" applyFont="1" applyBorder="1" applyAlignment="1">
      <alignment horizontal="center" vertical="center" textRotation="90" wrapText="1"/>
    </xf>
    <xf numFmtId="0" fontId="29" fillId="0" borderId="39" xfId="0" applyFont="1" applyBorder="1" applyAlignment="1">
      <alignment horizontal="center" vertical="center" textRotation="90" wrapText="1"/>
    </xf>
    <xf numFmtId="0" fontId="28" fillId="0" borderId="12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29" fillId="0" borderId="82" xfId="0" applyFont="1" applyBorder="1" applyAlignment="1">
      <alignment horizontal="center" vertical="center" wrapText="1"/>
    </xf>
    <xf numFmtId="0" fontId="29" fillId="0" borderId="65" xfId="0" applyFont="1" applyBorder="1" applyAlignment="1">
      <alignment horizontal="center" vertical="center" wrapText="1"/>
    </xf>
    <xf numFmtId="0" fontId="29" fillId="0" borderId="42" xfId="0" applyFont="1" applyBorder="1" applyAlignment="1">
      <alignment horizontal="center" vertical="center" wrapText="1"/>
    </xf>
    <xf numFmtId="0" fontId="29" fillId="0" borderId="87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0" fontId="13" fillId="0" borderId="39" xfId="0" applyFont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13" fillId="0" borderId="38" xfId="0" applyFont="1" applyBorder="1" applyAlignment="1">
      <alignment horizontal="center"/>
    </xf>
    <xf numFmtId="0" fontId="41" fillId="0" borderId="38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wrapText="1"/>
    </xf>
    <xf numFmtId="0" fontId="27" fillId="0" borderId="0" xfId="0" applyFont="1" applyAlignment="1">
      <alignment horizontal="center" wrapText="1"/>
    </xf>
    <xf numFmtId="0" fontId="33" fillId="0" borderId="85" xfId="0" applyFont="1" applyBorder="1" applyAlignment="1">
      <alignment horizontal="center" vertical="center" textRotation="90" wrapText="1"/>
    </xf>
    <xf numFmtId="0" fontId="33" fillId="0" borderId="86" xfId="0" applyFont="1" applyBorder="1" applyAlignment="1">
      <alignment horizontal="center" vertical="center" textRotation="90" wrapText="1"/>
    </xf>
    <xf numFmtId="0" fontId="29" fillId="0" borderId="0" xfId="0" applyFont="1" applyAlignment="1">
      <alignment horizontal="left"/>
    </xf>
    <xf numFmtId="0" fontId="13" fillId="0" borderId="34" xfId="0" applyFont="1" applyBorder="1" applyAlignment="1">
      <alignment horizontal="center"/>
    </xf>
    <xf numFmtId="0" fontId="37" fillId="0" borderId="87" xfId="0" applyFont="1" applyBorder="1" applyAlignment="1">
      <alignment horizontal="left"/>
    </xf>
    <xf numFmtId="0" fontId="37" fillId="0" borderId="0" xfId="0" applyFont="1" applyAlignment="1">
      <alignment horizontal="left"/>
    </xf>
    <xf numFmtId="0" fontId="13" fillId="0" borderId="11" xfId="0" applyFont="1" applyBorder="1" applyAlignment="1">
      <alignment horizontal="center"/>
    </xf>
    <xf numFmtId="0" fontId="13" fillId="0" borderId="78" xfId="0" applyFont="1" applyBorder="1" applyAlignment="1">
      <alignment horizontal="center"/>
    </xf>
    <xf numFmtId="0" fontId="45" fillId="0" borderId="4" xfId="0" applyFont="1" applyBorder="1" applyAlignment="1">
      <alignment horizontal="center" vertical="center" wrapText="1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12" fillId="0" borderId="11" xfId="0" applyFont="1" applyBorder="1" applyAlignment="1">
      <alignment horizontal="center"/>
    </xf>
    <xf numFmtId="0" fontId="12" fillId="0" borderId="37" xfId="0" applyFont="1" applyBorder="1" applyAlignment="1">
      <alignment horizontal="center"/>
    </xf>
    <xf numFmtId="0" fontId="4" fillId="0" borderId="84" xfId="0" applyFont="1" applyBorder="1" applyAlignment="1">
      <alignment horizontal="center" vertical="center" textRotation="90" wrapText="1"/>
    </xf>
    <xf numFmtId="0" fontId="4" fillId="0" borderId="85" xfId="0" applyFont="1" applyBorder="1" applyAlignment="1">
      <alignment horizontal="center" vertical="center" textRotation="90" wrapText="1"/>
    </xf>
    <xf numFmtId="0" fontId="4" fillId="0" borderId="86" xfId="0" applyFont="1" applyBorder="1" applyAlignment="1">
      <alignment horizontal="center" vertical="center" textRotation="90" wrapText="1"/>
    </xf>
    <xf numFmtId="0" fontId="29" fillId="0" borderId="12" xfId="0" applyFont="1" applyBorder="1" applyAlignment="1">
      <alignment horizontal="center" vertical="center" textRotation="90"/>
    </xf>
    <xf numFmtId="0" fontId="29" fillId="0" borderId="1" xfId="0" applyFont="1" applyBorder="1" applyAlignment="1">
      <alignment horizontal="center" vertical="center" textRotation="90"/>
    </xf>
    <xf numFmtId="0" fontId="29" fillId="0" borderId="59" xfId="0" applyFont="1" applyBorder="1" applyAlignment="1">
      <alignment horizontal="center" vertical="center" textRotation="90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left"/>
    </xf>
    <xf numFmtId="0" fontId="28" fillId="0" borderId="18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/>
    </xf>
    <xf numFmtId="0" fontId="12" fillId="0" borderId="33" xfId="0" applyFont="1" applyBorder="1" applyAlignment="1">
      <alignment horizontal="center"/>
    </xf>
    <xf numFmtId="0" fontId="16" fillId="0" borderId="50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6" fillId="0" borderId="0" xfId="0" applyFont="1" applyAlignment="1">
      <alignment horizontal="left" wrapText="1"/>
    </xf>
    <xf numFmtId="0" fontId="16" fillId="0" borderId="88" xfId="0" applyFont="1" applyBorder="1" applyAlignment="1">
      <alignment horizontal="center"/>
    </xf>
    <xf numFmtId="0" fontId="4" fillId="0" borderId="82" xfId="0" applyFont="1" applyBorder="1" applyAlignment="1">
      <alignment horizontal="center" vertical="center" textRotation="90" wrapText="1"/>
    </xf>
    <xf numFmtId="0" fontId="4" fillId="0" borderId="87" xfId="0" applyFont="1" applyBorder="1" applyAlignment="1">
      <alignment horizontal="center" vertical="center" textRotation="90" wrapText="1"/>
    </xf>
    <xf numFmtId="0" fontId="1" fillId="0" borderId="87" xfId="0" applyFont="1" applyBorder="1" applyAlignment="1">
      <alignment horizontal="center" vertical="center" textRotation="90" wrapText="1"/>
    </xf>
    <xf numFmtId="0" fontId="1" fillId="0" borderId="30" xfId="0" applyFont="1" applyBorder="1" applyAlignment="1">
      <alignment horizontal="center" vertical="center" textRotation="90" wrapText="1"/>
    </xf>
    <xf numFmtId="0" fontId="13" fillId="0" borderId="17" xfId="0" applyFont="1" applyBorder="1" applyAlignment="1">
      <alignment horizontal="center"/>
    </xf>
    <xf numFmtId="0" fontId="13" fillId="0" borderId="79" xfId="0" applyFont="1" applyBorder="1" applyAlignment="1">
      <alignment horizontal="center"/>
    </xf>
    <xf numFmtId="0" fontId="45" fillId="0" borderId="79" xfId="0" applyFont="1" applyBorder="1" applyAlignment="1">
      <alignment horizontal="center" vertical="center" wrapText="1"/>
    </xf>
    <xf numFmtId="0" fontId="45" fillId="0" borderId="76" xfId="0" applyFont="1" applyBorder="1" applyAlignment="1">
      <alignment horizontal="center" vertical="center" wrapText="1"/>
    </xf>
    <xf numFmtId="0" fontId="45" fillId="0" borderId="77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41" fillId="0" borderId="38" xfId="0" applyFont="1" applyBorder="1" applyAlignment="1" applyProtection="1">
      <alignment horizontal="center" vertical="center" wrapText="1"/>
      <protection locked="0"/>
    </xf>
    <xf numFmtId="0" fontId="41" fillId="0" borderId="1" xfId="0" applyFont="1" applyBorder="1" applyAlignment="1" applyProtection="1">
      <alignment horizontal="center" vertical="center" wrapText="1"/>
      <protection locked="0"/>
    </xf>
    <xf numFmtId="0" fontId="41" fillId="0" borderId="39" xfId="0" applyFont="1" applyBorder="1" applyAlignment="1" applyProtection="1">
      <alignment horizontal="center" vertical="center" wrapText="1"/>
      <protection locked="0"/>
    </xf>
    <xf numFmtId="0" fontId="41" fillId="0" borderId="18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6" fillId="0" borderId="0" xfId="0" applyFont="1" applyAlignment="1">
      <alignment horizontal="left" vertical="top" wrapText="1"/>
    </xf>
    <xf numFmtId="0" fontId="34" fillId="0" borderId="1" xfId="0" applyFont="1" applyBorder="1" applyAlignment="1">
      <alignment horizontal="center" vertical="center" textRotation="90" wrapText="1"/>
    </xf>
    <xf numFmtId="0" fontId="34" fillId="0" borderId="59" xfId="0" applyFont="1" applyBorder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78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2" xfId="0" applyFont="1" applyBorder="1" applyAlignment="1">
      <alignment horizontal="center" vertical="center" textRotation="90" wrapText="1"/>
    </xf>
    <xf numFmtId="0" fontId="34" fillId="0" borderId="12" xfId="0" applyFont="1" applyBorder="1" applyAlignment="1">
      <alignment horizontal="center" vertical="center"/>
    </xf>
    <xf numFmtId="0" fontId="34" fillId="0" borderId="34" xfId="0" applyFont="1" applyBorder="1" applyAlignment="1">
      <alignment horizontal="center" vertical="center"/>
    </xf>
    <xf numFmtId="0" fontId="34" fillId="0" borderId="74" xfId="0" applyFont="1" applyBorder="1" applyAlignment="1">
      <alignment horizontal="center" vertical="center"/>
    </xf>
    <xf numFmtId="0" fontId="34" fillId="0" borderId="75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textRotation="90"/>
    </xf>
    <xf numFmtId="0" fontId="34" fillId="0" borderId="59" xfId="0" applyFont="1" applyBorder="1" applyAlignment="1">
      <alignment horizontal="center" vertical="center" textRotation="90"/>
    </xf>
    <xf numFmtId="0" fontId="34" fillId="0" borderId="0" xfId="0" applyFont="1" applyAlignment="1">
      <alignment horizontal="left"/>
    </xf>
    <xf numFmtId="0" fontId="35" fillId="0" borderId="82" xfId="0" applyFont="1" applyBorder="1" applyAlignment="1">
      <alignment horizontal="center"/>
    </xf>
    <xf numFmtId="0" fontId="35" fillId="0" borderId="65" xfId="0" applyFont="1" applyBorder="1" applyAlignment="1">
      <alignment horizontal="center"/>
    </xf>
    <xf numFmtId="0" fontId="35" fillId="0" borderId="89" xfId="0" applyFont="1" applyBorder="1" applyAlignment="1">
      <alignment horizontal="center"/>
    </xf>
    <xf numFmtId="0" fontId="34" fillId="0" borderId="35" xfId="0" applyFont="1" applyBorder="1" applyAlignment="1">
      <alignment horizontal="center" vertical="center" wrapText="1"/>
    </xf>
    <xf numFmtId="0" fontId="34" fillId="0" borderId="2" xfId="0" applyFont="1" applyBorder="1" applyAlignment="1">
      <alignment horizontal="center" vertical="center" wrapText="1"/>
    </xf>
    <xf numFmtId="0" fontId="34" fillId="0" borderId="36" xfId="0" applyFont="1" applyBorder="1" applyAlignment="1">
      <alignment horizontal="center" vertical="center" textRotation="90"/>
    </xf>
    <xf numFmtId="0" fontId="34" fillId="0" borderId="38" xfId="0" applyFont="1" applyBorder="1" applyAlignment="1">
      <alignment horizontal="center" vertical="center" textRotation="90"/>
    </xf>
    <xf numFmtId="0" fontId="34" fillId="0" borderId="83" xfId="0" applyFont="1" applyBorder="1" applyAlignment="1">
      <alignment horizontal="center" vertical="center" textRotation="90"/>
    </xf>
    <xf numFmtId="0" fontId="34" fillId="0" borderId="0" xfId="0" applyFont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37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/>
    </xf>
    <xf numFmtId="0" fontId="34" fillId="0" borderId="0" xfId="0" applyFont="1" applyAlignment="1">
      <alignment horizontal="left" wrapText="1"/>
    </xf>
    <xf numFmtId="0" fontId="35" fillId="0" borderId="30" xfId="0" applyFont="1" applyBorder="1" applyAlignment="1">
      <alignment horizontal="center"/>
    </xf>
    <xf numFmtId="0" fontId="35" fillId="0" borderId="19" xfId="0" applyFont="1" applyBorder="1" applyAlignment="1">
      <alignment horizontal="center"/>
    </xf>
    <xf numFmtId="0" fontId="35" fillId="0" borderId="27" xfId="0" applyFont="1" applyBorder="1" applyAlignment="1">
      <alignment horizontal="center"/>
    </xf>
    <xf numFmtId="0" fontId="35" fillId="0" borderId="87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35" fillId="0" borderId="21" xfId="0" applyFont="1" applyBorder="1" applyAlignment="1">
      <alignment horizontal="center"/>
    </xf>
    <xf numFmtId="0" fontId="35" fillId="0" borderId="82" xfId="0" applyFont="1" applyFill="1" applyBorder="1" applyAlignment="1">
      <alignment horizontal="center"/>
    </xf>
    <xf numFmtId="0" fontId="35" fillId="0" borderId="65" xfId="0" applyFont="1" applyFill="1" applyBorder="1" applyAlignment="1">
      <alignment horizontal="center"/>
    </xf>
    <xf numFmtId="0" fontId="35" fillId="0" borderId="0" xfId="0" applyFont="1" applyFill="1" applyAlignment="1">
      <alignment horizontal="center"/>
    </xf>
    <xf numFmtId="0" fontId="35" fillId="0" borderId="21" xfId="0" applyFont="1" applyFill="1" applyBorder="1" applyAlignment="1">
      <alignment horizontal="center"/>
    </xf>
    <xf numFmtId="167" fontId="0" fillId="0" borderId="90" xfId="0" applyNumberFormat="1" applyBorder="1" applyAlignment="1" applyProtection="1">
      <alignment horizontal="center" vertical="center"/>
      <protection locked="0"/>
    </xf>
    <xf numFmtId="167" fontId="0" fillId="0" borderId="91" xfId="0" applyNumberFormat="1" applyBorder="1" applyAlignment="1" applyProtection="1">
      <alignment horizontal="center" vertical="center"/>
      <protection locked="0"/>
    </xf>
    <xf numFmtId="167" fontId="0" fillId="0" borderId="49" xfId="0" applyNumberFormat="1" applyBorder="1" applyAlignment="1" applyProtection="1">
      <alignment horizontal="center" vertical="center"/>
      <protection locked="0"/>
    </xf>
    <xf numFmtId="0" fontId="0" fillId="0" borderId="34" xfId="0" applyBorder="1" applyAlignment="1">
      <alignment horizontal="center"/>
    </xf>
    <xf numFmtId="0" fontId="0" fillId="0" borderId="7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0"/>
  <sheetViews>
    <sheetView showZeros="0" workbookViewId="0"/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5" width="7" customWidth="1"/>
    <col min="56" max="56" width="6.85546875" customWidth="1"/>
    <col min="57" max="57" width="6.7109375" customWidth="1"/>
    <col min="58" max="58" width="7.5703125" customWidth="1"/>
    <col min="59" max="59" width="6.2851562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503" t="s">
        <v>155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139"/>
      <c r="O1" s="139"/>
      <c r="P1" s="139"/>
      <c r="Q1" s="140"/>
      <c r="R1" s="503"/>
      <c r="S1" s="503"/>
      <c r="T1" s="503"/>
      <c r="U1" s="503"/>
      <c r="V1" s="503"/>
      <c r="W1" s="503"/>
      <c r="X1" s="503"/>
      <c r="Y1" s="503"/>
      <c r="Z1" s="503"/>
      <c r="AA1" s="138"/>
      <c r="AB1" s="138"/>
      <c r="AC1" s="503"/>
      <c r="AD1" s="503"/>
      <c r="AE1" s="503"/>
      <c r="AF1" s="503"/>
      <c r="AG1" s="503"/>
      <c r="AH1" s="503"/>
      <c r="AI1" s="503"/>
      <c r="AJ1" s="503"/>
      <c r="AK1" s="503"/>
      <c r="AL1" s="138"/>
      <c r="AM1" s="138"/>
      <c r="AN1" s="503"/>
      <c r="AO1" s="503"/>
      <c r="AP1" s="503"/>
      <c r="AQ1" s="503"/>
      <c r="AR1" s="503"/>
      <c r="AS1" s="503"/>
      <c r="AT1" s="503"/>
      <c r="AU1" s="503"/>
      <c r="AV1" s="503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137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137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124"/>
      <c r="AY2" s="513" t="s">
        <v>156</v>
      </c>
      <c r="AZ2" s="513"/>
      <c r="BA2" s="513"/>
      <c r="BB2" s="513"/>
      <c r="BC2" s="513"/>
      <c r="BD2" s="513"/>
      <c r="BE2" s="513"/>
      <c r="BF2" s="513"/>
      <c r="BG2" s="513"/>
      <c r="BH2" s="513"/>
      <c r="BI2" s="513"/>
      <c r="BJ2" s="513"/>
      <c r="BK2" s="82"/>
    </row>
    <row r="3" spans="1:63" ht="18.75">
      <c r="A3" s="507" t="s">
        <v>228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83"/>
      <c r="Q3" s="83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81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81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508" t="s">
        <v>158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83"/>
      <c r="Q4" s="83"/>
      <c r="R4" s="507"/>
      <c r="S4" s="507"/>
      <c r="T4" s="507"/>
      <c r="U4" s="507"/>
      <c r="V4" s="507"/>
      <c r="W4" s="507"/>
      <c r="X4" s="507"/>
      <c r="Y4" s="507"/>
      <c r="Z4" s="507"/>
      <c r="AA4" s="507"/>
      <c r="AB4" s="136"/>
      <c r="AC4" s="507"/>
      <c r="AD4" s="507"/>
      <c r="AE4" s="507"/>
      <c r="AF4" s="507"/>
      <c r="AG4" s="507"/>
      <c r="AH4" s="507"/>
      <c r="AI4" s="507"/>
      <c r="AJ4" s="507"/>
      <c r="AK4" s="507"/>
      <c r="AL4" s="507"/>
      <c r="AM4" s="136"/>
      <c r="AN4" s="507"/>
      <c r="AO4" s="507"/>
      <c r="AP4" s="507"/>
      <c r="AQ4" s="507"/>
      <c r="AR4" s="507"/>
      <c r="AS4" s="507"/>
      <c r="AT4" s="507"/>
      <c r="AU4" s="507"/>
      <c r="AV4" s="507"/>
      <c r="AW4" s="507"/>
      <c r="AX4" s="81"/>
      <c r="AY4" s="81"/>
      <c r="AZ4" s="81"/>
      <c r="BA4" s="81"/>
      <c r="BB4" s="514" t="s">
        <v>225</v>
      </c>
      <c r="BC4" s="515"/>
      <c r="BD4" s="515"/>
      <c r="BE4" s="515"/>
      <c r="BF4" s="515"/>
      <c r="BG4" s="515"/>
      <c r="BH4" s="515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16" t="s">
        <v>227</v>
      </c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6"/>
      <c r="AJ9" s="516"/>
      <c r="AK9" s="516"/>
      <c r="AL9" s="516"/>
      <c r="AM9" s="516"/>
      <c r="AN9" s="516"/>
      <c r="AO9" s="516"/>
      <c r="AP9" s="516"/>
      <c r="AQ9" s="516"/>
      <c r="AR9" s="516"/>
      <c r="AS9" s="516"/>
      <c r="AT9" s="516"/>
      <c r="AU9" s="516"/>
      <c r="AV9" s="516"/>
      <c r="AW9" s="516"/>
      <c r="AX9" s="516"/>
      <c r="AY9" s="516"/>
      <c r="AZ9" s="516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226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>
      <c r="A14" s="500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145"/>
      <c r="I14" s="120"/>
      <c r="J14" s="147"/>
      <c r="K14" s="504" t="s">
        <v>169</v>
      </c>
      <c r="L14" s="505"/>
      <c r="M14" s="505"/>
      <c r="N14" s="506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504" t="s">
        <v>174</v>
      </c>
      <c r="AG14" s="505"/>
      <c r="AH14" s="505"/>
      <c r="AI14" s="505"/>
      <c r="AJ14" s="506"/>
      <c r="AK14" s="504" t="s">
        <v>175</v>
      </c>
      <c r="AL14" s="505"/>
      <c r="AM14" s="505"/>
      <c r="AN14" s="149"/>
      <c r="AO14" s="146" t="s">
        <v>176</v>
      </c>
      <c r="AP14" s="89"/>
      <c r="AQ14" s="89"/>
      <c r="AR14" s="89"/>
      <c r="AS14" s="504" t="s">
        <v>177</v>
      </c>
      <c r="AT14" s="505"/>
      <c r="AU14" s="505"/>
      <c r="AV14" s="505"/>
      <c r="AW14" s="506"/>
      <c r="AX14" s="146" t="s">
        <v>178</v>
      </c>
      <c r="AY14" s="89"/>
      <c r="AZ14" s="89"/>
      <c r="BA14" s="89"/>
      <c r="BB14" s="89" t="s">
        <v>179</v>
      </c>
      <c r="BC14" s="89" t="s">
        <v>180</v>
      </c>
      <c r="BD14" s="89" t="s">
        <v>181</v>
      </c>
      <c r="BE14" s="89" t="s">
        <v>182</v>
      </c>
      <c r="BF14" s="89" t="s">
        <v>183</v>
      </c>
      <c r="BG14" s="89" t="s">
        <v>184</v>
      </c>
      <c r="BH14" s="512" t="s">
        <v>185</v>
      </c>
      <c r="BI14" s="512" t="s">
        <v>186</v>
      </c>
      <c r="BJ14" s="512" t="s">
        <v>166</v>
      </c>
      <c r="BK14" s="82"/>
    </row>
    <row r="15" spans="1:63" ht="15">
      <c r="A15" s="501"/>
      <c r="B15" s="90">
        <v>3</v>
      </c>
      <c r="C15" s="90">
        <f>B15+7</f>
        <v>10</v>
      </c>
      <c r="D15" s="90">
        <f>C15+7</f>
        <v>17</v>
      </c>
      <c r="E15" s="90">
        <f>D15+7</f>
        <v>24</v>
      </c>
      <c r="F15" s="90">
        <v>1</v>
      </c>
      <c r="G15" s="90">
        <f>F15+7</f>
        <v>8</v>
      </c>
      <c r="H15" s="90">
        <f>G15+7</f>
        <v>15</v>
      </c>
      <c r="I15" s="90">
        <f>H15+7</f>
        <v>22</v>
      </c>
      <c r="J15" s="90">
        <f>I15+7</f>
        <v>29</v>
      </c>
      <c r="K15" s="90">
        <f>J17+1</f>
        <v>5</v>
      </c>
      <c r="L15" s="90">
        <f>K15+7</f>
        <v>12</v>
      </c>
      <c r="M15" s="90">
        <f>L15+7</f>
        <v>19</v>
      </c>
      <c r="N15" s="90">
        <f>M15+7</f>
        <v>26</v>
      </c>
      <c r="O15" s="90">
        <v>3</v>
      </c>
      <c r="P15" s="90">
        <f>O15+7</f>
        <v>10</v>
      </c>
      <c r="Q15" s="90">
        <f>P15+7</f>
        <v>17</v>
      </c>
      <c r="R15" s="90">
        <f>Q15+7</f>
        <v>24</v>
      </c>
      <c r="S15" s="90">
        <v>31</v>
      </c>
      <c r="T15" s="90">
        <f>S17+1</f>
        <v>7</v>
      </c>
      <c r="U15" s="90">
        <f>T16+1</f>
        <v>14</v>
      </c>
      <c r="V15" s="90">
        <f>U16+1</f>
        <v>21</v>
      </c>
      <c r="W15" s="90">
        <v>28</v>
      </c>
      <c r="X15" s="90">
        <f>W17+1</f>
        <v>4</v>
      </c>
      <c r="Y15" s="90">
        <f>X16+1</f>
        <v>11</v>
      </c>
      <c r="Z15" s="90">
        <f>Y16+1</f>
        <v>18</v>
      </c>
      <c r="AA15" s="90">
        <v>25</v>
      </c>
      <c r="AB15" s="90">
        <f>AA17+1</f>
        <v>4</v>
      </c>
      <c r="AC15" s="90">
        <f>AB16+1</f>
        <v>11</v>
      </c>
      <c r="AD15" s="90">
        <f>AC16+1</f>
        <v>18</v>
      </c>
      <c r="AE15" s="90">
        <f>AD16+1</f>
        <v>25</v>
      </c>
      <c r="AF15" s="90">
        <v>1</v>
      </c>
      <c r="AG15" s="90">
        <f>AF16+1</f>
        <v>8</v>
      </c>
      <c r="AH15" s="90">
        <f>AG16+1</f>
        <v>15</v>
      </c>
      <c r="AI15" s="90">
        <f>AH16+1</f>
        <v>22</v>
      </c>
      <c r="AJ15" s="90">
        <v>29</v>
      </c>
      <c r="AK15" s="90">
        <f>AJ17+1</f>
        <v>6</v>
      </c>
      <c r="AL15" s="90">
        <f>AK16+1</f>
        <v>13</v>
      </c>
      <c r="AM15" s="90">
        <f>AL16+1</f>
        <v>20</v>
      </c>
      <c r="AN15" s="90">
        <f>AM16+1</f>
        <v>27</v>
      </c>
      <c r="AO15" s="90">
        <f>AN17+1</f>
        <v>3</v>
      </c>
      <c r="AP15" s="90">
        <f>AO16+1</f>
        <v>10</v>
      </c>
      <c r="AQ15" s="90">
        <f>AP16+1</f>
        <v>17</v>
      </c>
      <c r="AR15" s="90">
        <f>AQ16+1</f>
        <v>24</v>
      </c>
      <c r="AS15" s="90">
        <v>1</v>
      </c>
      <c r="AT15" s="90">
        <f>AS16+1</f>
        <v>8</v>
      </c>
      <c r="AU15" s="90">
        <f>AT16+1</f>
        <v>15</v>
      </c>
      <c r="AV15" s="90">
        <f>AU16+1</f>
        <v>22</v>
      </c>
      <c r="AW15" s="90">
        <f>AV16+1</f>
        <v>29</v>
      </c>
      <c r="AX15" s="90">
        <v>5</v>
      </c>
      <c r="AY15" s="90">
        <f>AX16+1</f>
        <v>12</v>
      </c>
      <c r="AZ15" s="90">
        <f>AY16+1</f>
        <v>19</v>
      </c>
      <c r="BA15" s="90">
        <v>26</v>
      </c>
      <c r="BB15" s="91" t="s">
        <v>189</v>
      </c>
      <c r="BC15" s="91" t="s">
        <v>190</v>
      </c>
      <c r="BD15" s="91" t="s">
        <v>191</v>
      </c>
      <c r="BE15" s="91" t="s">
        <v>191</v>
      </c>
      <c r="BF15" s="91" t="s">
        <v>192</v>
      </c>
      <c r="BG15" s="92" t="s">
        <v>10</v>
      </c>
      <c r="BH15" s="501"/>
      <c r="BI15" s="501"/>
      <c r="BJ15" s="501"/>
      <c r="BK15" s="82"/>
    </row>
    <row r="16" spans="1:63" ht="15">
      <c r="A16" s="501"/>
      <c r="B16" s="90">
        <f t="shared" ref="B16:I16" si="0">B15+6</f>
        <v>9</v>
      </c>
      <c r="C16" s="90">
        <f t="shared" si="0"/>
        <v>16</v>
      </c>
      <c r="D16" s="90">
        <f t="shared" si="0"/>
        <v>23</v>
      </c>
      <c r="E16" s="90">
        <f t="shared" si="0"/>
        <v>30</v>
      </c>
      <c r="F16" s="90">
        <f t="shared" si="0"/>
        <v>7</v>
      </c>
      <c r="G16" s="90">
        <f t="shared" si="0"/>
        <v>14</v>
      </c>
      <c r="H16" s="90">
        <f t="shared" si="0"/>
        <v>21</v>
      </c>
      <c r="I16" s="90">
        <f t="shared" si="0"/>
        <v>28</v>
      </c>
      <c r="J16" s="90" t="s">
        <v>221</v>
      </c>
      <c r="K16" s="90">
        <f>K15+6</f>
        <v>11</v>
      </c>
      <c r="L16" s="90">
        <f>L15+6</f>
        <v>18</v>
      </c>
      <c r="M16" s="90">
        <f>M15+6</f>
        <v>25</v>
      </c>
      <c r="N16" s="90" t="s">
        <v>222</v>
      </c>
      <c r="O16" s="90">
        <f>O15+6</f>
        <v>9</v>
      </c>
      <c r="P16" s="90">
        <f>P15+6</f>
        <v>16</v>
      </c>
      <c r="Q16" s="90">
        <f>Q15+6</f>
        <v>23</v>
      </c>
      <c r="R16" s="90">
        <v>30</v>
      </c>
      <c r="S16" s="90" t="s">
        <v>198</v>
      </c>
      <c r="T16" s="90">
        <f>T15+6</f>
        <v>13</v>
      </c>
      <c r="U16" s="90">
        <f>U15+6</f>
        <v>20</v>
      </c>
      <c r="V16" s="90">
        <f>V15+6</f>
        <v>27</v>
      </c>
      <c r="W16" s="90" t="s">
        <v>188</v>
      </c>
      <c r="X16" s="90">
        <f>X15+6</f>
        <v>10</v>
      </c>
      <c r="Y16" s="90">
        <f>Y15+6</f>
        <v>17</v>
      </c>
      <c r="Z16" s="90">
        <f>Z15+6</f>
        <v>24</v>
      </c>
      <c r="AA16" s="90" t="s">
        <v>201</v>
      </c>
      <c r="AB16" s="90">
        <f>AB15+6</f>
        <v>10</v>
      </c>
      <c r="AC16" s="90">
        <f>AC15+6</f>
        <v>17</v>
      </c>
      <c r="AD16" s="90">
        <f>AD15+6</f>
        <v>24</v>
      </c>
      <c r="AE16" s="90">
        <v>31</v>
      </c>
      <c r="AF16" s="90">
        <f>AF15+6</f>
        <v>7</v>
      </c>
      <c r="AG16" s="90">
        <f>AG15+6</f>
        <v>14</v>
      </c>
      <c r="AH16" s="90">
        <f>AH15+6</f>
        <v>21</v>
      </c>
      <c r="AI16" s="90">
        <f>AI15+6</f>
        <v>28</v>
      </c>
      <c r="AJ16" s="90" t="s">
        <v>195</v>
      </c>
      <c r="AK16" s="90">
        <f>AK15+6</f>
        <v>12</v>
      </c>
      <c r="AL16" s="90">
        <f>AL15+6</f>
        <v>19</v>
      </c>
      <c r="AM16" s="90">
        <f>AM15+6</f>
        <v>26</v>
      </c>
      <c r="AN16" s="90" t="s">
        <v>204</v>
      </c>
      <c r="AO16" s="90">
        <f>AO15+6</f>
        <v>9</v>
      </c>
      <c r="AP16" s="90">
        <f>AP15+6</f>
        <v>16</v>
      </c>
      <c r="AQ16" s="90">
        <f>AQ15+6</f>
        <v>23</v>
      </c>
      <c r="AR16" s="90">
        <v>30</v>
      </c>
      <c r="AS16" s="90">
        <f>AS15+6</f>
        <v>7</v>
      </c>
      <c r="AT16" s="90">
        <f>AT15+6</f>
        <v>14</v>
      </c>
      <c r="AU16" s="90">
        <f>AU15+6</f>
        <v>21</v>
      </c>
      <c r="AV16" s="90">
        <f>AV15+6</f>
        <v>28</v>
      </c>
      <c r="AW16" s="90" t="s">
        <v>196</v>
      </c>
      <c r="AX16" s="90">
        <f>AX15+6</f>
        <v>11</v>
      </c>
      <c r="AY16" s="90">
        <f>AY15+6</f>
        <v>18</v>
      </c>
      <c r="AZ16" s="90">
        <f>AZ15+6</f>
        <v>25</v>
      </c>
      <c r="BA16" s="90" t="s">
        <v>221</v>
      </c>
      <c r="BB16" s="91" t="s">
        <v>193</v>
      </c>
      <c r="BC16" s="93"/>
      <c r="BD16" s="93"/>
      <c r="BE16" s="93"/>
      <c r="BF16" s="91" t="s">
        <v>194</v>
      </c>
      <c r="BG16" s="93"/>
      <c r="BH16" s="501"/>
      <c r="BI16" s="501"/>
      <c r="BJ16" s="501"/>
      <c r="BK16" s="82"/>
    </row>
    <row r="17" spans="1:65" ht="15.75" thickBot="1">
      <c r="A17" s="502"/>
      <c r="B17" s="94"/>
      <c r="C17" s="94"/>
      <c r="D17" s="94"/>
      <c r="E17" s="94"/>
      <c r="F17" s="94"/>
      <c r="G17" s="94"/>
      <c r="H17" s="94"/>
      <c r="I17" s="95"/>
      <c r="J17" s="94">
        <v>4</v>
      </c>
      <c r="K17" s="94"/>
      <c r="L17" s="94"/>
      <c r="M17" s="94"/>
      <c r="N17" s="94">
        <v>2</v>
      </c>
      <c r="O17" s="94"/>
      <c r="P17" s="94"/>
      <c r="Q17" s="94"/>
      <c r="R17" s="95"/>
      <c r="S17" s="129">
        <v>6</v>
      </c>
      <c r="T17" s="129"/>
      <c r="U17" s="129"/>
      <c r="V17" s="94"/>
      <c r="W17" s="95">
        <v>3</v>
      </c>
      <c r="X17" s="94"/>
      <c r="Y17" s="94"/>
      <c r="Z17" s="94"/>
      <c r="AA17" s="95">
        <v>3</v>
      </c>
      <c r="AB17" s="94"/>
      <c r="AC17" s="94"/>
      <c r="AD17" s="94"/>
      <c r="AE17" s="95"/>
      <c r="AF17" s="94"/>
      <c r="AG17" s="94"/>
      <c r="AH17" s="94"/>
      <c r="AI17" s="95"/>
      <c r="AJ17" s="94">
        <v>5</v>
      </c>
      <c r="AK17" s="94"/>
      <c r="AL17" s="94"/>
      <c r="AM17" s="94"/>
      <c r="AN17" s="94">
        <v>2</v>
      </c>
      <c r="AO17" s="94"/>
      <c r="AP17" s="94"/>
      <c r="AQ17" s="94"/>
      <c r="AR17" s="95"/>
      <c r="AS17" s="94"/>
      <c r="AT17" s="94"/>
      <c r="AU17" s="94"/>
      <c r="AV17" s="95"/>
      <c r="AW17" s="94">
        <v>4</v>
      </c>
      <c r="AX17" s="94"/>
      <c r="AY17" s="94"/>
      <c r="AZ17" s="94"/>
      <c r="BA17" s="150">
        <v>1</v>
      </c>
      <c r="BB17" s="95" t="s">
        <v>197</v>
      </c>
      <c r="BC17" s="94"/>
      <c r="BD17" s="94"/>
      <c r="BE17" s="94"/>
      <c r="BF17" s="94"/>
      <c r="BG17" s="94"/>
      <c r="BH17" s="502"/>
      <c r="BI17" s="502"/>
      <c r="BJ17" s="502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17</v>
      </c>
      <c r="J18" s="98"/>
      <c r="K18" s="97"/>
      <c r="L18" s="97"/>
      <c r="M18" s="97"/>
      <c r="N18" s="97"/>
      <c r="O18" s="97"/>
      <c r="P18" s="128"/>
      <c r="Q18" s="128"/>
      <c r="R18" s="128"/>
      <c r="S18" s="132" t="s">
        <v>217</v>
      </c>
      <c r="T18" s="128" t="s">
        <v>216</v>
      </c>
      <c r="U18" s="128" t="s">
        <v>216</v>
      </c>
      <c r="V18" s="128" t="s">
        <v>216</v>
      </c>
      <c r="W18" s="132" t="s">
        <v>217</v>
      </c>
      <c r="X18" s="152"/>
      <c r="Y18" s="97"/>
      <c r="Z18" s="97"/>
      <c r="AA18" s="97"/>
      <c r="AB18" s="152">
        <v>9</v>
      </c>
      <c r="AC18" s="128"/>
      <c r="AD18" s="132"/>
      <c r="AE18" s="97"/>
      <c r="AF18" s="128"/>
      <c r="AG18" s="128" t="s">
        <v>216</v>
      </c>
      <c r="AH18" s="132"/>
      <c r="AI18" s="97"/>
      <c r="AJ18" s="100"/>
      <c r="AK18" s="97"/>
      <c r="AL18" s="100">
        <v>9</v>
      </c>
      <c r="AM18" s="100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30" t="s">
        <v>217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35</v>
      </c>
      <c r="BC18" s="98">
        <v>6</v>
      </c>
      <c r="BD18" s="98">
        <v>3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17</v>
      </c>
      <c r="J19" s="105"/>
      <c r="K19" s="104"/>
      <c r="L19" s="104"/>
      <c r="M19" s="104"/>
      <c r="N19" s="104"/>
      <c r="O19" s="104"/>
      <c r="P19" s="127"/>
      <c r="Q19" s="127"/>
      <c r="R19" s="127"/>
      <c r="S19" s="133" t="s">
        <v>217</v>
      </c>
      <c r="T19" s="127" t="s">
        <v>216</v>
      </c>
      <c r="U19" s="127" t="s">
        <v>216</v>
      </c>
      <c r="V19" s="127" t="s">
        <v>216</v>
      </c>
      <c r="W19" s="133" t="s">
        <v>217</v>
      </c>
      <c r="X19" s="153"/>
      <c r="Y19" s="104"/>
      <c r="Z19" s="104"/>
      <c r="AA19" s="104"/>
      <c r="AB19" s="153">
        <v>9</v>
      </c>
      <c r="AC19" s="127"/>
      <c r="AD19" s="133"/>
      <c r="AE19" s="104"/>
      <c r="AF19" s="127"/>
      <c r="AG19" s="127" t="s">
        <v>216</v>
      </c>
      <c r="AH19" s="133"/>
      <c r="AI19" s="104"/>
      <c r="AJ19" s="107"/>
      <c r="AK19" s="104"/>
      <c r="AL19" s="107">
        <v>9</v>
      </c>
      <c r="AM19" s="107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131" t="s">
        <v>217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35</v>
      </c>
      <c r="BC19" s="105">
        <v>6</v>
      </c>
      <c r="BD19" s="105">
        <v>3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17</v>
      </c>
      <c r="J20" s="105"/>
      <c r="K20" s="104"/>
      <c r="L20" s="104"/>
      <c r="M20" s="104"/>
      <c r="N20" s="104"/>
      <c r="O20" s="104"/>
      <c r="P20" s="127"/>
      <c r="Q20" s="127"/>
      <c r="R20" s="127"/>
      <c r="S20" s="133" t="s">
        <v>217</v>
      </c>
      <c r="T20" s="127" t="s">
        <v>216</v>
      </c>
      <c r="U20" s="127" t="s">
        <v>216</v>
      </c>
      <c r="V20" s="127" t="s">
        <v>216</v>
      </c>
      <c r="W20" s="133" t="s">
        <v>217</v>
      </c>
      <c r="X20" s="153"/>
      <c r="Y20" s="104"/>
      <c r="Z20" s="104"/>
      <c r="AA20" s="104"/>
      <c r="AB20" s="153">
        <v>9</v>
      </c>
      <c r="AC20" s="127"/>
      <c r="AD20" s="133"/>
      <c r="AE20" s="104"/>
      <c r="AF20" s="127"/>
      <c r="AG20" s="127" t="s">
        <v>216</v>
      </c>
      <c r="AH20" s="133"/>
      <c r="AI20" s="104"/>
      <c r="AJ20" s="107"/>
      <c r="AK20" s="104"/>
      <c r="AL20" s="107">
        <v>9</v>
      </c>
      <c r="AM20" s="107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35</v>
      </c>
      <c r="BC20" s="105">
        <v>6</v>
      </c>
      <c r="BD20" s="107"/>
      <c r="BE20" s="105">
        <v>4</v>
      </c>
      <c r="BF20" s="107"/>
      <c r="BG20" s="107"/>
      <c r="BH20" s="105">
        <v>7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17</v>
      </c>
      <c r="J21" s="105"/>
      <c r="K21" s="104"/>
      <c r="L21" s="104"/>
      <c r="M21" s="104"/>
      <c r="N21" s="104"/>
      <c r="O21" s="104"/>
      <c r="P21" s="127"/>
      <c r="Q21" s="127"/>
      <c r="R21" s="127"/>
      <c r="S21" s="133" t="s">
        <v>217</v>
      </c>
      <c r="T21" s="127" t="s">
        <v>216</v>
      </c>
      <c r="U21" s="127" t="s">
        <v>216</v>
      </c>
      <c r="V21" s="127" t="s">
        <v>216</v>
      </c>
      <c r="W21" s="133" t="s">
        <v>217</v>
      </c>
      <c r="X21" s="153"/>
      <c r="Y21" s="104"/>
      <c r="Z21" s="104"/>
      <c r="AA21" s="104"/>
      <c r="AB21" s="153">
        <v>9</v>
      </c>
      <c r="AC21" s="127"/>
      <c r="AD21" s="133"/>
      <c r="AE21" s="104"/>
      <c r="AF21" s="127"/>
      <c r="AG21" s="127" t="s">
        <v>216</v>
      </c>
      <c r="AH21" s="133"/>
      <c r="AI21" s="104"/>
      <c r="AJ21" s="107"/>
      <c r="AK21" s="104"/>
      <c r="AL21" s="107">
        <v>9</v>
      </c>
      <c r="AM21" s="107"/>
      <c r="AN21" s="106"/>
      <c r="AO21" s="106"/>
      <c r="AP21" s="106"/>
      <c r="AQ21" s="106" t="s">
        <v>216</v>
      </c>
      <c r="AR21" s="106" t="s">
        <v>216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35</v>
      </c>
      <c r="BC21" s="105">
        <v>6</v>
      </c>
      <c r="BD21" s="107"/>
      <c r="BE21" s="105">
        <v>3</v>
      </c>
      <c r="BF21" s="107"/>
      <c r="BG21" s="105">
        <v>1</v>
      </c>
      <c r="BH21" s="105">
        <v>7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/>
      <c r="C22" s="151"/>
      <c r="D22" s="151"/>
      <c r="E22" s="151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1">SUM(BB18:BB22)</f>
        <v>140</v>
      </c>
      <c r="BC23" s="112">
        <f t="shared" si="1"/>
        <v>24</v>
      </c>
      <c r="BD23" s="112">
        <f t="shared" si="1"/>
        <v>6</v>
      </c>
      <c r="BE23" s="112">
        <f t="shared" si="1"/>
        <v>7</v>
      </c>
      <c r="BF23" s="112">
        <f t="shared" si="1"/>
        <v>0</v>
      </c>
      <c r="BG23" s="112">
        <f t="shared" si="1"/>
        <v>1</v>
      </c>
      <c r="BH23" s="112">
        <f t="shared" si="1"/>
        <v>30</v>
      </c>
      <c r="BI23" s="112">
        <f t="shared" si="1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26">
    <mergeCell ref="BJ14:BJ17"/>
    <mergeCell ref="AY2:BJ2"/>
    <mergeCell ref="BB4:BH4"/>
    <mergeCell ref="BH14:BH17"/>
    <mergeCell ref="BI14:BI17"/>
    <mergeCell ref="T9:AZ9"/>
    <mergeCell ref="AC4:AL4"/>
    <mergeCell ref="AN4:AW4"/>
    <mergeCell ref="AK14:AM14"/>
    <mergeCell ref="AS14:AW14"/>
    <mergeCell ref="AN1:AV1"/>
    <mergeCell ref="AN2:AW2"/>
    <mergeCell ref="AN3:AW3"/>
    <mergeCell ref="AC2:AL2"/>
    <mergeCell ref="AC1:AK1"/>
    <mergeCell ref="AC3:AL3"/>
    <mergeCell ref="AF14:AJ14"/>
    <mergeCell ref="A14:A17"/>
    <mergeCell ref="B1:M1"/>
    <mergeCell ref="R1:Z1"/>
    <mergeCell ref="K14:N14"/>
    <mergeCell ref="A3:O3"/>
    <mergeCell ref="A4:O4"/>
    <mergeCell ref="R2:AA2"/>
    <mergeCell ref="R3:AA3"/>
    <mergeCell ref="R4:AA4"/>
  </mergeCells>
  <phoneticPr fontId="0" type="noConversion"/>
  <printOptions horizontalCentered="1"/>
  <pageMargins left="0" right="0" top="0.70866141732283472" bottom="0" header="0.51181102362204722" footer="0.51181102362204722"/>
  <pageSetup paperSize="9" scale="4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30"/>
  <sheetViews>
    <sheetView showZeros="0" topLeftCell="I5" workbookViewId="0">
      <selection activeCell="A22" sqref="A22"/>
    </sheetView>
  </sheetViews>
  <sheetFormatPr defaultRowHeight="12.75"/>
  <cols>
    <col min="1" max="1" width="4.140625" customWidth="1"/>
    <col min="2" max="13" width="3" customWidth="1"/>
    <col min="14" max="14" width="3.5703125" customWidth="1"/>
    <col min="15" max="43" width="3" customWidth="1"/>
    <col min="44" max="44" width="3.28515625" customWidth="1"/>
    <col min="45" max="48" width="3" customWidth="1"/>
    <col min="49" max="49" width="4.28515625" customWidth="1"/>
    <col min="50" max="53" width="3" customWidth="1"/>
    <col min="54" max="54" width="8.140625" customWidth="1"/>
    <col min="55" max="57" width="5.85546875" customWidth="1"/>
    <col min="58" max="58" width="7.28515625" customWidth="1"/>
    <col min="59" max="59" width="5.85546875" customWidth="1"/>
    <col min="60" max="60" width="5.140625" customWidth="1"/>
    <col min="61" max="61" width="5.28515625" customWidth="1"/>
    <col min="62" max="62" width="4.140625" customWidth="1"/>
  </cols>
  <sheetData>
    <row r="1" spans="1:63" ht="27">
      <c r="A1" s="135" t="s">
        <v>7</v>
      </c>
      <c r="B1" s="503" t="s">
        <v>155</v>
      </c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139"/>
      <c r="O1" s="139"/>
      <c r="P1" s="139"/>
      <c r="Q1" s="140"/>
      <c r="R1" s="503"/>
      <c r="S1" s="503"/>
      <c r="T1" s="503"/>
      <c r="U1" s="503"/>
      <c r="V1" s="503"/>
      <c r="W1" s="503"/>
      <c r="X1" s="503"/>
      <c r="Y1" s="503"/>
      <c r="Z1" s="503"/>
      <c r="AA1" s="138"/>
      <c r="AB1" s="138"/>
      <c r="AC1" s="503"/>
      <c r="AD1" s="503"/>
      <c r="AE1" s="503"/>
      <c r="AF1" s="503"/>
      <c r="AG1" s="503"/>
      <c r="AH1" s="503"/>
      <c r="AI1" s="503"/>
      <c r="AJ1" s="503"/>
      <c r="AK1" s="503"/>
      <c r="AL1" s="138"/>
      <c r="AM1" s="138"/>
      <c r="AN1" s="503"/>
      <c r="AO1" s="503"/>
      <c r="AP1" s="503"/>
      <c r="AQ1" s="503"/>
      <c r="AR1" s="503"/>
      <c r="AS1" s="503"/>
      <c r="AT1" s="503"/>
      <c r="AU1" s="503"/>
      <c r="AV1" s="503"/>
      <c r="AW1" s="138"/>
      <c r="AX1" s="81"/>
      <c r="AY1" s="81"/>
      <c r="AZ1" s="123"/>
      <c r="BA1" s="123"/>
      <c r="BB1" s="123" t="s">
        <v>214</v>
      </c>
      <c r="BC1" s="123"/>
      <c r="BD1" s="123"/>
      <c r="BE1" s="123"/>
      <c r="BF1" s="123"/>
      <c r="BG1" s="123"/>
      <c r="BH1" s="123"/>
      <c r="BI1" s="123"/>
      <c r="BJ1" s="123"/>
      <c r="BK1" s="82"/>
    </row>
    <row r="2" spans="1:63" ht="18" customHeight="1">
      <c r="A2" s="141" t="s">
        <v>219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0"/>
      <c r="O2" s="140"/>
      <c r="P2" s="140"/>
      <c r="Q2" s="140"/>
      <c r="R2" s="509"/>
      <c r="S2" s="509"/>
      <c r="T2" s="509"/>
      <c r="U2" s="509"/>
      <c r="V2" s="509"/>
      <c r="W2" s="509"/>
      <c r="X2" s="509"/>
      <c r="Y2" s="509"/>
      <c r="Z2" s="509"/>
      <c r="AA2" s="509"/>
      <c r="AB2" s="137"/>
      <c r="AC2" s="509"/>
      <c r="AD2" s="509"/>
      <c r="AE2" s="509"/>
      <c r="AF2" s="509"/>
      <c r="AG2" s="509"/>
      <c r="AH2" s="509"/>
      <c r="AI2" s="509"/>
      <c r="AJ2" s="509"/>
      <c r="AK2" s="509"/>
      <c r="AL2" s="509"/>
      <c r="AM2" s="137"/>
      <c r="AN2" s="511"/>
      <c r="AO2" s="511"/>
      <c r="AP2" s="511"/>
      <c r="AQ2" s="511"/>
      <c r="AR2" s="511"/>
      <c r="AS2" s="511"/>
      <c r="AT2" s="511"/>
      <c r="AU2" s="511"/>
      <c r="AV2" s="511"/>
      <c r="AW2" s="511"/>
      <c r="AX2" s="124"/>
      <c r="AY2" s="513" t="s">
        <v>156</v>
      </c>
      <c r="AZ2" s="513"/>
      <c r="BA2" s="513"/>
      <c r="BB2" s="513"/>
      <c r="BC2" s="513"/>
      <c r="BD2" s="513"/>
      <c r="BE2" s="513"/>
      <c r="BF2" s="513"/>
      <c r="BG2" s="513"/>
      <c r="BH2" s="513"/>
      <c r="BI2" s="513"/>
      <c r="BJ2" s="513"/>
      <c r="BK2" s="82"/>
    </row>
    <row r="3" spans="1:63" ht="18.75">
      <c r="A3" s="507" t="s">
        <v>247</v>
      </c>
      <c r="B3" s="507"/>
      <c r="C3" s="507"/>
      <c r="D3" s="507"/>
      <c r="E3" s="507"/>
      <c r="F3" s="507"/>
      <c r="G3" s="507"/>
      <c r="H3" s="507"/>
      <c r="I3" s="507"/>
      <c r="J3" s="507"/>
      <c r="K3" s="507"/>
      <c r="L3" s="507"/>
      <c r="M3" s="507"/>
      <c r="N3" s="507"/>
      <c r="O3" s="507"/>
      <c r="P3" s="83"/>
      <c r="Q3" s="83"/>
      <c r="R3" s="510"/>
      <c r="S3" s="510"/>
      <c r="T3" s="510"/>
      <c r="U3" s="510"/>
      <c r="V3" s="510"/>
      <c r="W3" s="510"/>
      <c r="X3" s="510"/>
      <c r="Y3" s="510"/>
      <c r="Z3" s="510"/>
      <c r="AA3" s="510"/>
      <c r="AB3" s="81"/>
      <c r="AC3" s="507"/>
      <c r="AD3" s="507"/>
      <c r="AE3" s="507"/>
      <c r="AF3" s="507"/>
      <c r="AG3" s="507"/>
      <c r="AH3" s="507"/>
      <c r="AI3" s="507"/>
      <c r="AJ3" s="507"/>
      <c r="AK3" s="507"/>
      <c r="AL3" s="507"/>
      <c r="AM3" s="81"/>
      <c r="AN3" s="507"/>
      <c r="AO3" s="507"/>
      <c r="AP3" s="507"/>
      <c r="AQ3" s="507"/>
      <c r="AR3" s="507"/>
      <c r="AS3" s="507"/>
      <c r="AT3" s="507"/>
      <c r="AU3" s="507"/>
      <c r="AV3" s="507"/>
      <c r="AW3" s="507"/>
      <c r="AX3" s="81"/>
      <c r="AY3" s="81"/>
      <c r="AZ3" s="81"/>
      <c r="BA3" s="81"/>
      <c r="BB3" s="79" t="s">
        <v>157</v>
      </c>
      <c r="BC3" s="79"/>
      <c r="BD3" s="79"/>
      <c r="BE3" s="81" t="s">
        <v>229</v>
      </c>
      <c r="BF3" s="84"/>
      <c r="BG3" s="84"/>
      <c r="BH3" s="84"/>
      <c r="BI3" s="81"/>
      <c r="BJ3" s="81"/>
      <c r="BK3" s="82"/>
    </row>
    <row r="4" spans="1:63" ht="18.75">
      <c r="A4" s="508" t="s">
        <v>158</v>
      </c>
      <c r="B4" s="508"/>
      <c r="C4" s="508"/>
      <c r="D4" s="508"/>
      <c r="E4" s="508"/>
      <c r="F4" s="508"/>
      <c r="G4" s="508"/>
      <c r="H4" s="508"/>
      <c r="I4" s="508"/>
      <c r="J4" s="508"/>
      <c r="K4" s="508"/>
      <c r="L4" s="508"/>
      <c r="M4" s="508"/>
      <c r="N4" s="508"/>
      <c r="O4" s="508"/>
      <c r="P4" s="83"/>
      <c r="Q4" s="83"/>
      <c r="R4" s="507"/>
      <c r="S4" s="507"/>
      <c r="T4" s="507"/>
      <c r="U4" s="507"/>
      <c r="V4" s="507"/>
      <c r="W4" s="507"/>
      <c r="X4" s="507"/>
      <c r="Y4" s="507"/>
      <c r="Z4" s="507"/>
      <c r="AA4" s="507"/>
      <c r="AB4" s="136"/>
      <c r="AC4" s="507"/>
      <c r="AD4" s="507"/>
      <c r="AE4" s="507"/>
      <c r="AF4" s="507"/>
      <c r="AG4" s="507"/>
      <c r="AH4" s="507"/>
      <c r="AI4" s="507"/>
      <c r="AJ4" s="507"/>
      <c r="AK4" s="507"/>
      <c r="AL4" s="507"/>
      <c r="AM4" s="136"/>
      <c r="AN4" s="507"/>
      <c r="AO4" s="507"/>
      <c r="AP4" s="507"/>
      <c r="AQ4" s="507"/>
      <c r="AR4" s="507"/>
      <c r="AS4" s="507"/>
      <c r="AT4" s="507"/>
      <c r="AU4" s="507"/>
      <c r="AV4" s="507"/>
      <c r="AW4" s="507"/>
      <c r="AX4" s="81"/>
      <c r="AY4" s="81"/>
      <c r="AZ4" s="81"/>
      <c r="BA4" s="81"/>
      <c r="BB4" s="514" t="s">
        <v>225</v>
      </c>
      <c r="BC4" s="515"/>
      <c r="BD4" s="515"/>
      <c r="BE4" s="515"/>
      <c r="BF4" s="515"/>
      <c r="BG4" s="515"/>
      <c r="BH4" s="515"/>
      <c r="BI4" s="81"/>
      <c r="BJ4" s="81"/>
      <c r="BK4" s="82"/>
    </row>
    <row r="5" spans="1:63" ht="18.75">
      <c r="A5" s="81"/>
      <c r="B5" s="81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0"/>
      <c r="S5" s="80"/>
      <c r="T5" s="81"/>
      <c r="U5" s="136"/>
      <c r="V5" s="136"/>
      <c r="W5" s="136"/>
      <c r="X5" s="136"/>
      <c r="Y5" s="136"/>
      <c r="Z5" s="136"/>
      <c r="AA5" s="136"/>
      <c r="AB5" s="136"/>
      <c r="AC5" s="136"/>
      <c r="AD5" s="136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125"/>
      <c r="BC5" s="126"/>
      <c r="BD5" s="126"/>
      <c r="BE5" s="126"/>
      <c r="BF5" s="126"/>
      <c r="BG5" s="126"/>
      <c r="BH5" s="126"/>
      <c r="BI5" s="81"/>
      <c r="BJ5" s="81"/>
      <c r="BK5" s="82"/>
    </row>
    <row r="6" spans="1:63" ht="15.75">
      <c r="A6" s="81"/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4"/>
      <c r="S6" s="84"/>
      <c r="T6" s="85" t="s">
        <v>223</v>
      </c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6"/>
      <c r="AH6" s="86"/>
      <c r="AI6" s="86"/>
      <c r="AJ6" s="86"/>
      <c r="AK6" s="86"/>
      <c r="AL6" s="86"/>
      <c r="AM6" s="86"/>
      <c r="AN6" s="86"/>
      <c r="AO6" s="86"/>
      <c r="AP6" s="86"/>
      <c r="AQ6" s="86"/>
      <c r="AR6" s="86"/>
      <c r="AS6" s="86"/>
      <c r="AT6" s="86"/>
      <c r="AU6" s="86"/>
      <c r="AV6" s="86"/>
      <c r="AW6" s="86"/>
      <c r="AX6" s="86"/>
      <c r="AY6" s="86"/>
      <c r="AZ6" s="86"/>
      <c r="BA6" s="86"/>
      <c r="BB6" s="81" t="s">
        <v>159</v>
      </c>
      <c r="BC6" s="81"/>
      <c r="BD6" s="81"/>
      <c r="BE6" s="81"/>
      <c r="BF6" s="81"/>
      <c r="BG6" s="81"/>
      <c r="BH6" s="81"/>
      <c r="BI6" s="81"/>
      <c r="BJ6" s="81"/>
      <c r="BK6" s="82"/>
    </row>
    <row r="7" spans="1:63" ht="15.75">
      <c r="A7" s="81"/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5" t="s">
        <v>160</v>
      </c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1" t="s">
        <v>159</v>
      </c>
      <c r="BC7" s="81"/>
      <c r="BD7" s="81"/>
      <c r="BE7" s="81"/>
      <c r="BF7" s="81"/>
      <c r="BG7" s="81"/>
      <c r="BH7" s="81"/>
      <c r="BI7" s="81"/>
      <c r="BJ7" s="81"/>
      <c r="BK7" s="82"/>
    </row>
    <row r="8" spans="1:63" ht="27.7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4"/>
      <c r="S8" s="84"/>
      <c r="T8" s="87" t="s">
        <v>215</v>
      </c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4" t="s">
        <v>159</v>
      </c>
      <c r="BC8" s="81"/>
      <c r="BD8" s="81"/>
      <c r="BE8" s="81"/>
      <c r="BF8" s="81"/>
      <c r="BG8" s="81"/>
      <c r="BH8" s="81"/>
      <c r="BI8" s="81"/>
      <c r="BJ8" s="81"/>
      <c r="BK8" s="82"/>
    </row>
    <row r="9" spans="1:63" ht="15.75">
      <c r="A9" s="81"/>
      <c r="B9" s="86"/>
      <c r="C9" s="81"/>
      <c r="D9" s="86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516" t="s">
        <v>227</v>
      </c>
      <c r="U9" s="516"/>
      <c r="V9" s="516"/>
      <c r="W9" s="516"/>
      <c r="X9" s="516"/>
      <c r="Y9" s="516"/>
      <c r="Z9" s="516"/>
      <c r="AA9" s="516"/>
      <c r="AB9" s="516"/>
      <c r="AC9" s="516"/>
      <c r="AD9" s="516"/>
      <c r="AE9" s="516"/>
      <c r="AF9" s="516"/>
      <c r="AG9" s="516"/>
      <c r="AH9" s="516"/>
      <c r="AI9" s="516"/>
      <c r="AJ9" s="516"/>
      <c r="AK9" s="516"/>
      <c r="AL9" s="516"/>
      <c r="AM9" s="516"/>
      <c r="AN9" s="516"/>
      <c r="AO9" s="516"/>
      <c r="AP9" s="516"/>
      <c r="AQ9" s="516"/>
      <c r="AR9" s="516"/>
      <c r="AS9" s="516"/>
      <c r="AT9" s="516"/>
      <c r="AU9" s="516"/>
      <c r="AV9" s="516"/>
      <c r="AW9" s="516"/>
      <c r="AX9" s="516"/>
      <c r="AY9" s="516"/>
      <c r="AZ9" s="516"/>
      <c r="BA9" s="144"/>
      <c r="BB9" s="84" t="s">
        <v>161</v>
      </c>
      <c r="BC9" s="81"/>
      <c r="BD9" s="81"/>
      <c r="BE9" s="81"/>
      <c r="BF9" s="81"/>
      <c r="BG9" s="81"/>
      <c r="BH9" s="81"/>
      <c r="BI9" s="81"/>
      <c r="BJ9" s="81"/>
      <c r="BK9" s="82"/>
    </row>
    <row r="10" spans="1:63" ht="15.75">
      <c r="A10" s="81"/>
      <c r="B10" s="86"/>
      <c r="C10" s="81"/>
      <c r="D10" s="86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6" t="s">
        <v>162</v>
      </c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4"/>
      <c r="BC10" s="81"/>
      <c r="BD10" s="81"/>
      <c r="BE10" s="81"/>
      <c r="BF10" s="81"/>
      <c r="BG10" s="81"/>
      <c r="BH10" s="81"/>
      <c r="BI10" s="81"/>
      <c r="BJ10" s="81"/>
      <c r="BK10" s="82"/>
    </row>
    <row r="11" spans="1:63" ht="15.75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4"/>
      <c r="S11" s="84"/>
      <c r="T11" s="85" t="s">
        <v>246</v>
      </c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4" t="s">
        <v>159</v>
      </c>
      <c r="BC11" s="81"/>
      <c r="BD11" s="81"/>
      <c r="BE11" s="81"/>
      <c r="BF11" s="81"/>
      <c r="BG11" s="81"/>
      <c r="BH11" s="81"/>
      <c r="BI11" s="81"/>
      <c r="BJ11" s="81"/>
      <c r="BK11" s="82"/>
    </row>
    <row r="12" spans="1:63">
      <c r="A12" s="81"/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4"/>
      <c r="S12" s="84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4" t="s">
        <v>163</v>
      </c>
      <c r="BC12" s="81"/>
      <c r="BD12" s="81"/>
      <c r="BE12" s="81"/>
      <c r="BF12" s="81"/>
      <c r="BG12" s="81"/>
      <c r="BH12" s="81"/>
      <c r="BI12" s="81"/>
      <c r="BJ12" s="81"/>
      <c r="BK12" s="82"/>
    </row>
    <row r="13" spans="1:63" ht="16.5" thickBot="1">
      <c r="A13" s="84"/>
      <c r="B13" s="84"/>
      <c r="C13" s="84"/>
      <c r="D13" s="84"/>
      <c r="E13" s="84"/>
      <c r="F13" s="84"/>
      <c r="G13" s="84"/>
      <c r="H13" s="84"/>
      <c r="I13" s="148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6" t="s">
        <v>164</v>
      </c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143"/>
      <c r="AJ13" s="86"/>
      <c r="AK13" s="86"/>
      <c r="AL13" s="86"/>
      <c r="AM13" s="86"/>
      <c r="AN13" s="143"/>
      <c r="AO13" s="86"/>
      <c r="AP13" s="86"/>
      <c r="AQ13" s="86"/>
      <c r="AR13" s="86"/>
      <c r="AS13" s="86"/>
      <c r="AT13" s="86"/>
      <c r="AU13" s="86"/>
      <c r="AV13" s="86"/>
      <c r="AW13" s="143"/>
      <c r="AX13" s="86"/>
      <c r="AY13" s="86"/>
      <c r="AZ13" s="86"/>
      <c r="BA13" s="86"/>
      <c r="BB13" s="81" t="s">
        <v>165</v>
      </c>
      <c r="BC13" s="81"/>
      <c r="BD13" s="81"/>
      <c r="BE13" s="81"/>
      <c r="BF13" s="81"/>
      <c r="BG13" s="81"/>
      <c r="BH13" s="81"/>
      <c r="BI13" s="81"/>
      <c r="BJ13" s="81"/>
      <c r="BK13" s="82"/>
    </row>
    <row r="14" spans="1:63" ht="15" customHeight="1">
      <c r="A14" s="500" t="s">
        <v>166</v>
      </c>
      <c r="B14" s="89" t="s">
        <v>167</v>
      </c>
      <c r="C14" s="89"/>
      <c r="D14" s="89"/>
      <c r="E14" s="89"/>
      <c r="F14" s="89" t="s">
        <v>168</v>
      </c>
      <c r="G14" s="89"/>
      <c r="H14" s="89"/>
      <c r="I14" s="89"/>
      <c r="J14" s="89"/>
      <c r="K14" s="89" t="s">
        <v>169</v>
      </c>
      <c r="L14" s="89"/>
      <c r="M14" s="89"/>
      <c r="N14" s="89"/>
      <c r="O14" s="89" t="s">
        <v>170</v>
      </c>
      <c r="P14" s="89"/>
      <c r="Q14" s="89"/>
      <c r="R14" s="89"/>
      <c r="S14" s="89" t="s">
        <v>171</v>
      </c>
      <c r="T14" s="89"/>
      <c r="U14" s="89"/>
      <c r="V14" s="89"/>
      <c r="W14" s="89"/>
      <c r="X14" s="89" t="s">
        <v>172</v>
      </c>
      <c r="Y14" s="89"/>
      <c r="Z14" s="89"/>
      <c r="AA14" s="89"/>
      <c r="AB14" s="89" t="s">
        <v>173</v>
      </c>
      <c r="AC14" s="89"/>
      <c r="AD14" s="89"/>
      <c r="AE14" s="89"/>
      <c r="AF14" s="89" t="s">
        <v>174</v>
      </c>
      <c r="AG14" s="89"/>
      <c r="AH14" s="89"/>
      <c r="AI14" s="89"/>
      <c r="AJ14" s="504" t="s">
        <v>175</v>
      </c>
      <c r="AK14" s="505"/>
      <c r="AL14" s="505"/>
      <c r="AM14" s="505"/>
      <c r="AN14" s="506"/>
      <c r="AO14" s="89" t="s">
        <v>176</v>
      </c>
      <c r="AP14" s="89"/>
      <c r="AQ14" s="89"/>
      <c r="AR14" s="89"/>
      <c r="AS14" s="504" t="s">
        <v>177</v>
      </c>
      <c r="AT14" s="505"/>
      <c r="AU14" s="505"/>
      <c r="AV14" s="506"/>
      <c r="AW14" s="504" t="s">
        <v>178</v>
      </c>
      <c r="AX14" s="505"/>
      <c r="AY14" s="505"/>
      <c r="AZ14" s="505"/>
      <c r="BA14" s="506"/>
      <c r="BB14" s="89" t="s">
        <v>179</v>
      </c>
      <c r="BC14" s="512" t="s">
        <v>241</v>
      </c>
      <c r="BD14" s="512" t="s">
        <v>243</v>
      </c>
      <c r="BE14" s="512" t="s">
        <v>242</v>
      </c>
      <c r="BF14" s="519" t="s">
        <v>244</v>
      </c>
      <c r="BG14" s="512" t="s">
        <v>245</v>
      </c>
      <c r="BH14" s="512" t="s">
        <v>185</v>
      </c>
      <c r="BI14" s="512" t="s">
        <v>186</v>
      </c>
      <c r="BJ14" s="512" t="s">
        <v>166</v>
      </c>
      <c r="BK14" s="82"/>
    </row>
    <row r="15" spans="1:63" ht="15">
      <c r="A15" s="501"/>
      <c r="B15" s="90">
        <v>2</v>
      </c>
      <c r="C15" s="90">
        <f>B16+1</f>
        <v>9</v>
      </c>
      <c r="D15" s="90">
        <f>C16+1</f>
        <v>16</v>
      </c>
      <c r="E15" s="90">
        <f>D16+1</f>
        <v>23</v>
      </c>
      <c r="F15" s="90">
        <v>30</v>
      </c>
      <c r="G15" s="90">
        <v>7</v>
      </c>
      <c r="H15" s="90">
        <f>G15+7</f>
        <v>14</v>
      </c>
      <c r="I15" s="90">
        <f>H15+7</f>
        <v>21</v>
      </c>
      <c r="J15" s="90">
        <v>28</v>
      </c>
      <c r="K15" s="90">
        <v>4</v>
      </c>
      <c r="L15" s="90">
        <v>11</v>
      </c>
      <c r="M15" s="90">
        <f>L15+7</f>
        <v>18</v>
      </c>
      <c r="N15" s="90">
        <f>M15+7</f>
        <v>25</v>
      </c>
      <c r="O15" s="90">
        <v>2</v>
      </c>
      <c r="P15" s="90">
        <f>O15+7</f>
        <v>9</v>
      </c>
      <c r="Q15" s="90">
        <f>P15+7</f>
        <v>16</v>
      </c>
      <c r="R15" s="90">
        <f>Q15+7</f>
        <v>23</v>
      </c>
      <c r="S15" s="90">
        <v>30</v>
      </c>
      <c r="T15" s="90">
        <v>6</v>
      </c>
      <c r="U15" s="90">
        <f>T16+1</f>
        <v>13</v>
      </c>
      <c r="V15" s="90">
        <f>U16+1</f>
        <v>20</v>
      </c>
      <c r="W15" s="90">
        <v>27</v>
      </c>
      <c r="X15" s="90">
        <v>3</v>
      </c>
      <c r="Y15" s="90">
        <f>X16+1</f>
        <v>10</v>
      </c>
      <c r="Z15" s="90">
        <f>Y16+1</f>
        <v>17</v>
      </c>
      <c r="AA15" s="90">
        <v>24</v>
      </c>
      <c r="AB15" s="90">
        <v>3</v>
      </c>
      <c r="AC15" s="90">
        <f>AB16+1</f>
        <v>10</v>
      </c>
      <c r="AD15" s="90">
        <f>AC16+1</f>
        <v>17</v>
      </c>
      <c r="AE15" s="90">
        <f>AD16+1</f>
        <v>24</v>
      </c>
      <c r="AF15" s="90">
        <v>31</v>
      </c>
      <c r="AG15" s="90">
        <v>7</v>
      </c>
      <c r="AH15" s="90">
        <f>AG16+1</f>
        <v>14</v>
      </c>
      <c r="AI15" s="90">
        <f>AH16+1</f>
        <v>21</v>
      </c>
      <c r="AJ15" s="90">
        <v>28</v>
      </c>
      <c r="AK15" s="90">
        <v>5</v>
      </c>
      <c r="AL15" s="90">
        <f>AK16+1</f>
        <v>12</v>
      </c>
      <c r="AM15" s="90">
        <f>AL16+1</f>
        <v>19</v>
      </c>
      <c r="AN15" s="90">
        <f>AM16+1</f>
        <v>26</v>
      </c>
      <c r="AO15" s="90">
        <f>AN17+1</f>
        <v>17</v>
      </c>
      <c r="AP15" s="90">
        <f>AO16+1</f>
        <v>9</v>
      </c>
      <c r="AQ15" s="90">
        <f>AP16+1</f>
        <v>16</v>
      </c>
      <c r="AR15" s="90">
        <f>AQ16+1</f>
        <v>23</v>
      </c>
      <c r="AS15" s="90">
        <v>30</v>
      </c>
      <c r="AT15" s="90">
        <f>AS16+1</f>
        <v>7</v>
      </c>
      <c r="AU15" s="90">
        <f>AT16+1</f>
        <v>14</v>
      </c>
      <c r="AV15" s="90">
        <f>AU16+1</f>
        <v>21</v>
      </c>
      <c r="AW15" s="90">
        <f>AV16+1</f>
        <v>28</v>
      </c>
      <c r="AX15" s="90">
        <v>4</v>
      </c>
      <c r="AY15" s="90">
        <f>AX16+1</f>
        <v>11</v>
      </c>
      <c r="AZ15" s="90">
        <v>18</v>
      </c>
      <c r="BA15" s="90">
        <v>25</v>
      </c>
      <c r="BB15" s="91" t="s">
        <v>189</v>
      </c>
      <c r="BC15" s="517"/>
      <c r="BD15" s="517"/>
      <c r="BE15" s="517"/>
      <c r="BF15" s="520"/>
      <c r="BG15" s="517"/>
      <c r="BH15" s="501"/>
      <c r="BI15" s="501"/>
      <c r="BJ15" s="501"/>
      <c r="BK15" s="82"/>
    </row>
    <row r="16" spans="1:63" ht="15">
      <c r="A16" s="501"/>
      <c r="B16" s="90">
        <v>8</v>
      </c>
      <c r="C16" s="90">
        <f>C15+6</f>
        <v>15</v>
      </c>
      <c r="D16" s="90">
        <f>D15+6</f>
        <v>22</v>
      </c>
      <c r="E16" s="90">
        <f>E15+6</f>
        <v>29</v>
      </c>
      <c r="F16" s="90">
        <v>6</v>
      </c>
      <c r="G16" s="90">
        <f>G15+6</f>
        <v>13</v>
      </c>
      <c r="H16" s="90">
        <f>H15+6</f>
        <v>20</v>
      </c>
      <c r="I16" s="90">
        <f>I15+6</f>
        <v>27</v>
      </c>
      <c r="J16" s="90">
        <v>3</v>
      </c>
      <c r="K16" s="90">
        <f>K15+6</f>
        <v>10</v>
      </c>
      <c r="L16" s="90">
        <f>L15+6</f>
        <v>17</v>
      </c>
      <c r="M16" s="90">
        <f>M15+6</f>
        <v>24</v>
      </c>
      <c r="N16" s="90">
        <v>1</v>
      </c>
      <c r="O16" s="90">
        <f t="shared" ref="O16:V16" si="0">O15+6</f>
        <v>8</v>
      </c>
      <c r="P16" s="90">
        <f t="shared" si="0"/>
        <v>15</v>
      </c>
      <c r="Q16" s="90">
        <f t="shared" si="0"/>
        <v>22</v>
      </c>
      <c r="R16" s="90">
        <f t="shared" si="0"/>
        <v>29</v>
      </c>
      <c r="S16" s="90">
        <v>5</v>
      </c>
      <c r="T16" s="90">
        <f t="shared" si="0"/>
        <v>12</v>
      </c>
      <c r="U16" s="90">
        <f t="shared" si="0"/>
        <v>19</v>
      </c>
      <c r="V16" s="90">
        <f t="shared" si="0"/>
        <v>26</v>
      </c>
      <c r="W16" s="90">
        <v>2</v>
      </c>
      <c r="X16" s="90">
        <f>X15+6</f>
        <v>9</v>
      </c>
      <c r="Y16" s="90">
        <f>Y15+6</f>
        <v>16</v>
      </c>
      <c r="Z16" s="90">
        <f>Z15+6</f>
        <v>23</v>
      </c>
      <c r="AA16" s="90">
        <v>2</v>
      </c>
      <c r="AB16" s="90">
        <f>AB15+6</f>
        <v>9</v>
      </c>
      <c r="AC16" s="90">
        <f>AC15+6</f>
        <v>16</v>
      </c>
      <c r="AD16" s="90">
        <f>AD15+6</f>
        <v>23</v>
      </c>
      <c r="AE16" s="90">
        <v>30</v>
      </c>
      <c r="AF16" s="90">
        <v>6</v>
      </c>
      <c r="AG16" s="90">
        <f>AG15+6</f>
        <v>13</v>
      </c>
      <c r="AH16" s="90">
        <f>AH15+6</f>
        <v>20</v>
      </c>
      <c r="AI16" s="90">
        <f>AI15+6</f>
        <v>27</v>
      </c>
      <c r="AJ16" s="90">
        <v>4</v>
      </c>
      <c r="AK16" s="90">
        <f>AK15+6</f>
        <v>11</v>
      </c>
      <c r="AL16" s="90">
        <f>AL15+6</f>
        <v>18</v>
      </c>
      <c r="AM16" s="90">
        <f>AM15+6</f>
        <v>25</v>
      </c>
      <c r="AN16" s="90">
        <v>1</v>
      </c>
      <c r="AO16" s="90">
        <v>8</v>
      </c>
      <c r="AP16" s="90">
        <f>AP15+6</f>
        <v>15</v>
      </c>
      <c r="AQ16" s="90">
        <f>AQ15+6</f>
        <v>22</v>
      </c>
      <c r="AR16" s="90">
        <v>29</v>
      </c>
      <c r="AS16" s="90">
        <v>6</v>
      </c>
      <c r="AT16" s="90">
        <f>AT15+6</f>
        <v>13</v>
      </c>
      <c r="AU16" s="90">
        <f>AU15+6</f>
        <v>20</v>
      </c>
      <c r="AV16" s="90">
        <f>AV15+6</f>
        <v>27</v>
      </c>
      <c r="AW16" s="90">
        <v>3</v>
      </c>
      <c r="AX16" s="90">
        <f>AX15+6</f>
        <v>10</v>
      </c>
      <c r="AY16" s="90">
        <f>AY15+6</f>
        <v>17</v>
      </c>
      <c r="AZ16" s="90">
        <f>AZ15+6</f>
        <v>24</v>
      </c>
      <c r="BA16" s="90">
        <f>BA15+6</f>
        <v>31</v>
      </c>
      <c r="BB16" s="91" t="s">
        <v>193</v>
      </c>
      <c r="BC16" s="517"/>
      <c r="BD16" s="517"/>
      <c r="BE16" s="517"/>
      <c r="BF16" s="520"/>
      <c r="BG16" s="517"/>
      <c r="BH16" s="501"/>
      <c r="BI16" s="501"/>
      <c r="BJ16" s="501"/>
      <c r="BK16" s="82"/>
    </row>
    <row r="17" spans="1:65" ht="15" customHeight="1" thickBot="1">
      <c r="A17" s="502"/>
      <c r="B17" s="154">
        <v>1</v>
      </c>
      <c r="C17" s="154">
        <f>B17+1</f>
        <v>2</v>
      </c>
      <c r="D17" s="154">
        <f t="shared" ref="D17:S17" si="1">C17+1</f>
        <v>3</v>
      </c>
      <c r="E17" s="154">
        <f t="shared" si="1"/>
        <v>4</v>
      </c>
      <c r="F17" s="154">
        <f t="shared" si="1"/>
        <v>5</v>
      </c>
      <c r="G17" s="154">
        <f t="shared" si="1"/>
        <v>6</v>
      </c>
      <c r="H17" s="154">
        <f t="shared" si="1"/>
        <v>7</v>
      </c>
      <c r="I17" s="154">
        <f t="shared" si="1"/>
        <v>8</v>
      </c>
      <c r="J17" s="154">
        <f t="shared" si="1"/>
        <v>9</v>
      </c>
      <c r="K17" s="154">
        <f t="shared" si="1"/>
        <v>10</v>
      </c>
      <c r="L17" s="154">
        <f t="shared" si="1"/>
        <v>11</v>
      </c>
      <c r="M17" s="154">
        <f t="shared" si="1"/>
        <v>12</v>
      </c>
      <c r="N17" s="154">
        <f t="shared" si="1"/>
        <v>13</v>
      </c>
      <c r="O17" s="154">
        <f t="shared" si="1"/>
        <v>14</v>
      </c>
      <c r="P17" s="154">
        <f t="shared" si="1"/>
        <v>15</v>
      </c>
      <c r="Q17" s="154">
        <f t="shared" si="1"/>
        <v>16</v>
      </c>
      <c r="R17" s="154">
        <f t="shared" si="1"/>
        <v>17</v>
      </c>
      <c r="S17" s="154">
        <f t="shared" si="1"/>
        <v>18</v>
      </c>
      <c r="T17" s="155">
        <v>1</v>
      </c>
      <c r="U17" s="155">
        <f>T17+1</f>
        <v>2</v>
      </c>
      <c r="V17" s="155">
        <f t="shared" ref="V17:BA17" si="2">U17+1</f>
        <v>3</v>
      </c>
      <c r="W17" s="155">
        <f t="shared" si="2"/>
        <v>4</v>
      </c>
      <c r="X17" s="155">
        <f t="shared" si="2"/>
        <v>5</v>
      </c>
      <c r="Y17" s="155">
        <v>1</v>
      </c>
      <c r="Z17" s="155">
        <f t="shared" si="2"/>
        <v>2</v>
      </c>
      <c r="AA17" s="155">
        <f t="shared" si="2"/>
        <v>3</v>
      </c>
      <c r="AB17" s="155">
        <f t="shared" si="2"/>
        <v>4</v>
      </c>
      <c r="AC17" s="155">
        <f t="shared" si="2"/>
        <v>5</v>
      </c>
      <c r="AD17" s="155">
        <f t="shared" si="2"/>
        <v>6</v>
      </c>
      <c r="AE17" s="155">
        <f t="shared" si="2"/>
        <v>7</v>
      </c>
      <c r="AF17" s="155">
        <f t="shared" si="2"/>
        <v>8</v>
      </c>
      <c r="AG17" s="155">
        <f t="shared" si="2"/>
        <v>9</v>
      </c>
      <c r="AH17" s="155">
        <f t="shared" si="2"/>
        <v>10</v>
      </c>
      <c r="AI17" s="155">
        <f t="shared" si="2"/>
        <v>11</v>
      </c>
      <c r="AJ17" s="155">
        <f t="shared" si="2"/>
        <v>12</v>
      </c>
      <c r="AK17" s="155">
        <f t="shared" si="2"/>
        <v>13</v>
      </c>
      <c r="AL17" s="155">
        <f t="shared" si="2"/>
        <v>14</v>
      </c>
      <c r="AM17" s="155">
        <f t="shared" si="2"/>
        <v>15</v>
      </c>
      <c r="AN17" s="155">
        <f t="shared" si="2"/>
        <v>16</v>
      </c>
      <c r="AO17" s="155">
        <f t="shared" si="2"/>
        <v>17</v>
      </c>
      <c r="AP17" s="155">
        <v>1</v>
      </c>
      <c r="AQ17" s="155">
        <f t="shared" si="2"/>
        <v>2</v>
      </c>
      <c r="AR17" s="155">
        <f t="shared" si="2"/>
        <v>3</v>
      </c>
      <c r="AS17" s="155">
        <f t="shared" si="2"/>
        <v>4</v>
      </c>
      <c r="AT17" s="155">
        <f t="shared" si="2"/>
        <v>5</v>
      </c>
      <c r="AU17" s="155">
        <f t="shared" si="2"/>
        <v>6</v>
      </c>
      <c r="AV17" s="155">
        <f t="shared" si="2"/>
        <v>7</v>
      </c>
      <c r="AW17" s="155">
        <f t="shared" si="2"/>
        <v>8</v>
      </c>
      <c r="AX17" s="155">
        <f t="shared" si="2"/>
        <v>9</v>
      </c>
      <c r="AY17" s="155">
        <f t="shared" si="2"/>
        <v>10</v>
      </c>
      <c r="AZ17" s="155">
        <f t="shared" si="2"/>
        <v>11</v>
      </c>
      <c r="BA17" s="155">
        <f t="shared" si="2"/>
        <v>12</v>
      </c>
      <c r="BB17" s="95" t="s">
        <v>197</v>
      </c>
      <c r="BC17" s="518"/>
      <c r="BD17" s="518"/>
      <c r="BE17" s="518"/>
      <c r="BF17" s="521"/>
      <c r="BG17" s="518"/>
      <c r="BH17" s="502"/>
      <c r="BI17" s="502"/>
      <c r="BJ17" s="502"/>
      <c r="BK17" s="82"/>
    </row>
    <row r="18" spans="1:65" ht="18.75">
      <c r="A18" s="96" t="s">
        <v>198</v>
      </c>
      <c r="B18" s="97"/>
      <c r="C18" s="97"/>
      <c r="D18" s="97"/>
      <c r="E18" s="97"/>
      <c r="F18" s="97"/>
      <c r="G18" s="97"/>
      <c r="H18" s="97"/>
      <c r="I18" s="152">
        <v>14</v>
      </c>
      <c r="J18" s="98"/>
      <c r="K18" s="97"/>
      <c r="L18" s="97"/>
      <c r="M18" s="97"/>
      <c r="N18" s="97"/>
      <c r="O18" s="97"/>
      <c r="P18" s="128" t="s">
        <v>216</v>
      </c>
      <c r="Q18" s="128" t="s">
        <v>216</v>
      </c>
      <c r="R18" s="128" t="s">
        <v>216</v>
      </c>
      <c r="S18" s="132" t="s">
        <v>217</v>
      </c>
      <c r="T18" s="132" t="s">
        <v>217</v>
      </c>
      <c r="U18" s="132"/>
      <c r="V18" s="128"/>
      <c r="W18" s="132"/>
      <c r="X18" s="152">
        <v>8</v>
      </c>
      <c r="Y18" s="97"/>
      <c r="Z18" s="97"/>
      <c r="AA18" s="97"/>
      <c r="AB18" s="97"/>
      <c r="AC18" s="128" t="s">
        <v>216</v>
      </c>
      <c r="AD18" s="132" t="s">
        <v>217</v>
      </c>
      <c r="AE18" s="97"/>
      <c r="AF18" s="100"/>
      <c r="AG18" s="97"/>
      <c r="AH18" s="97"/>
      <c r="AI18" s="97"/>
      <c r="AJ18" s="100">
        <v>12</v>
      </c>
      <c r="AK18" s="97"/>
      <c r="AL18" s="97"/>
      <c r="AM18" s="97"/>
      <c r="AN18" s="97"/>
      <c r="AO18" s="99"/>
      <c r="AP18" s="99"/>
      <c r="AQ18" s="99" t="s">
        <v>216</v>
      </c>
      <c r="AR18" s="99" t="s">
        <v>216</v>
      </c>
      <c r="AS18" s="101" t="s">
        <v>199</v>
      </c>
      <c r="AT18" s="101" t="s">
        <v>199</v>
      </c>
      <c r="AU18" s="101" t="s">
        <v>199</v>
      </c>
      <c r="AV18" s="101" t="s">
        <v>199</v>
      </c>
      <c r="AW18" s="130" t="s">
        <v>217</v>
      </c>
      <c r="AX18" s="130" t="s">
        <v>217</v>
      </c>
      <c r="AY18" s="130" t="s">
        <v>217</v>
      </c>
      <c r="AZ18" s="130" t="s">
        <v>217</v>
      </c>
      <c r="BA18" s="130" t="s">
        <v>217</v>
      </c>
      <c r="BB18" s="98">
        <v>34</v>
      </c>
      <c r="BC18" s="98">
        <v>6</v>
      </c>
      <c r="BD18" s="98">
        <v>4</v>
      </c>
      <c r="BE18" s="100"/>
      <c r="BF18" s="100"/>
      <c r="BG18" s="100"/>
      <c r="BH18" s="98">
        <v>8</v>
      </c>
      <c r="BI18" s="98">
        <f>SUM(BB18:BH18)</f>
        <v>52</v>
      </c>
      <c r="BJ18" s="102" t="s">
        <v>198</v>
      </c>
      <c r="BK18" s="82"/>
    </row>
    <row r="19" spans="1:65" ht="18.75">
      <c r="A19" s="103" t="s">
        <v>200</v>
      </c>
      <c r="B19" s="104"/>
      <c r="C19" s="104"/>
      <c r="D19" s="104"/>
      <c r="E19" s="104"/>
      <c r="F19" s="104"/>
      <c r="G19" s="104"/>
      <c r="H19" s="104"/>
      <c r="I19" s="153">
        <v>14</v>
      </c>
      <c r="J19" s="105"/>
      <c r="K19" s="104"/>
      <c r="L19" s="104"/>
      <c r="M19" s="104"/>
      <c r="N19" s="104"/>
      <c r="O19" s="104"/>
      <c r="P19" s="127" t="s">
        <v>216</v>
      </c>
      <c r="Q19" s="127" t="s">
        <v>216</v>
      </c>
      <c r="R19" s="127" t="s">
        <v>216</v>
      </c>
      <c r="S19" s="133" t="s">
        <v>217</v>
      </c>
      <c r="T19" s="133" t="s">
        <v>217</v>
      </c>
      <c r="U19" s="133"/>
      <c r="V19" s="127"/>
      <c r="W19" s="133"/>
      <c r="X19" s="153">
        <v>8</v>
      </c>
      <c r="Y19" s="104"/>
      <c r="Z19" s="104"/>
      <c r="AA19" s="104"/>
      <c r="AB19" s="104" t="s">
        <v>7</v>
      </c>
      <c r="AC19" s="127" t="s">
        <v>216</v>
      </c>
      <c r="AD19" s="133" t="s">
        <v>217</v>
      </c>
      <c r="AE19" s="104"/>
      <c r="AF19" s="107"/>
      <c r="AG19" s="104"/>
      <c r="AH19" s="104"/>
      <c r="AI19" s="104"/>
      <c r="AJ19" s="107">
        <v>12</v>
      </c>
      <c r="AK19" s="104"/>
      <c r="AL19" s="104"/>
      <c r="AM19" s="104"/>
      <c r="AN19" s="104"/>
      <c r="AO19" s="106"/>
      <c r="AP19" s="106"/>
      <c r="AQ19" s="106" t="s">
        <v>216</v>
      </c>
      <c r="AR19" s="106" t="s">
        <v>216</v>
      </c>
      <c r="AS19" s="90" t="s">
        <v>199</v>
      </c>
      <c r="AT19" s="90" t="s">
        <v>199</v>
      </c>
      <c r="AU19" s="90" t="s">
        <v>199</v>
      </c>
      <c r="AV19" s="90" t="s">
        <v>199</v>
      </c>
      <c r="AW19" s="131" t="s">
        <v>217</v>
      </c>
      <c r="AX19" s="131" t="s">
        <v>217</v>
      </c>
      <c r="AY19" s="131" t="s">
        <v>217</v>
      </c>
      <c r="AZ19" s="131" t="s">
        <v>217</v>
      </c>
      <c r="BA19" s="131" t="s">
        <v>217</v>
      </c>
      <c r="BB19" s="105">
        <v>34</v>
      </c>
      <c r="BC19" s="105">
        <v>6</v>
      </c>
      <c r="BD19" s="105">
        <v>4</v>
      </c>
      <c r="BE19" s="107"/>
      <c r="BF19" s="107"/>
      <c r="BG19" s="107"/>
      <c r="BH19" s="105">
        <v>8</v>
      </c>
      <c r="BI19" s="105">
        <f>SUM(BB19:BH19)</f>
        <v>52</v>
      </c>
      <c r="BJ19" s="108" t="s">
        <v>200</v>
      </c>
      <c r="BK19" s="82"/>
    </row>
    <row r="20" spans="1:65" ht="18.75">
      <c r="A20" s="103" t="s">
        <v>201</v>
      </c>
      <c r="B20" s="104"/>
      <c r="C20" s="104"/>
      <c r="D20" s="104"/>
      <c r="E20" s="104"/>
      <c r="F20" s="104"/>
      <c r="G20" s="104"/>
      <c r="H20" s="104"/>
      <c r="I20" s="153">
        <v>14</v>
      </c>
      <c r="J20" s="105"/>
      <c r="K20" s="104"/>
      <c r="L20" s="104"/>
      <c r="M20" s="104"/>
      <c r="N20" s="104"/>
      <c r="O20" s="104"/>
      <c r="P20" s="127" t="s">
        <v>216</v>
      </c>
      <c r="Q20" s="127" t="s">
        <v>216</v>
      </c>
      <c r="R20" s="127" t="s">
        <v>216</v>
      </c>
      <c r="S20" s="133" t="s">
        <v>217</v>
      </c>
      <c r="T20" s="133" t="s">
        <v>217</v>
      </c>
      <c r="U20" s="133"/>
      <c r="V20" s="127"/>
      <c r="W20" s="133"/>
      <c r="X20" s="153">
        <v>8</v>
      </c>
      <c r="Y20" s="104"/>
      <c r="Z20" s="104"/>
      <c r="AA20" s="104"/>
      <c r="AB20" s="104"/>
      <c r="AC20" s="127" t="s">
        <v>216</v>
      </c>
      <c r="AD20" s="133" t="s">
        <v>217</v>
      </c>
      <c r="AE20" s="104"/>
      <c r="AF20" s="107"/>
      <c r="AG20" s="104"/>
      <c r="AH20" s="104"/>
      <c r="AI20" s="104"/>
      <c r="AJ20" s="107">
        <v>12</v>
      </c>
      <c r="AK20" s="104"/>
      <c r="AL20" s="104"/>
      <c r="AM20" s="104"/>
      <c r="AN20" s="104"/>
      <c r="AO20" s="106"/>
      <c r="AP20" s="106"/>
      <c r="AQ20" s="106" t="s">
        <v>216</v>
      </c>
      <c r="AR20" s="106" t="s">
        <v>216</v>
      </c>
      <c r="AS20" s="90" t="s">
        <v>187</v>
      </c>
      <c r="AT20" s="90" t="s">
        <v>187</v>
      </c>
      <c r="AU20" s="90" t="s">
        <v>187</v>
      </c>
      <c r="AV20" s="90" t="s">
        <v>187</v>
      </c>
      <c r="AW20" s="131" t="s">
        <v>217</v>
      </c>
      <c r="AX20" s="131" t="s">
        <v>217</v>
      </c>
      <c r="AY20" s="131" t="s">
        <v>217</v>
      </c>
      <c r="AZ20" s="131" t="s">
        <v>217</v>
      </c>
      <c r="BA20" s="131" t="s">
        <v>217</v>
      </c>
      <c r="BB20" s="105">
        <v>34</v>
      </c>
      <c r="BC20" s="105">
        <v>6</v>
      </c>
      <c r="BD20" s="107"/>
      <c r="BE20" s="105">
        <v>4</v>
      </c>
      <c r="BF20" s="107"/>
      <c r="BG20" s="107"/>
      <c r="BH20" s="105">
        <v>8</v>
      </c>
      <c r="BI20" s="105">
        <f>SUM(BB20:BH20)</f>
        <v>52</v>
      </c>
      <c r="BJ20" s="108" t="s">
        <v>201</v>
      </c>
      <c r="BK20" s="82"/>
    </row>
    <row r="21" spans="1:65" ht="18.75">
      <c r="A21" s="103" t="s">
        <v>202</v>
      </c>
      <c r="B21" s="104"/>
      <c r="C21" s="104"/>
      <c r="D21" s="104"/>
      <c r="E21" s="104"/>
      <c r="F21" s="104"/>
      <c r="G21" s="104"/>
      <c r="H21" s="104"/>
      <c r="I21" s="153">
        <v>14</v>
      </c>
      <c r="J21" s="105"/>
      <c r="K21" s="104"/>
      <c r="L21" s="104"/>
      <c r="M21" s="104"/>
      <c r="N21" s="104"/>
      <c r="O21" s="104"/>
      <c r="P21" s="127" t="s">
        <v>216</v>
      </c>
      <c r="Q21" s="127" t="s">
        <v>216</v>
      </c>
      <c r="R21" s="127" t="s">
        <v>216</v>
      </c>
      <c r="S21" s="133" t="s">
        <v>217</v>
      </c>
      <c r="T21" s="133" t="s">
        <v>217</v>
      </c>
      <c r="U21" s="133"/>
      <c r="V21" s="127"/>
      <c r="W21" s="133"/>
      <c r="X21" s="153">
        <v>8</v>
      </c>
      <c r="Y21" s="104"/>
      <c r="Z21" s="104"/>
      <c r="AA21" s="104"/>
      <c r="AB21" s="104"/>
      <c r="AC21" s="127" t="s">
        <v>216</v>
      </c>
      <c r="AD21" s="133" t="s">
        <v>217</v>
      </c>
      <c r="AE21" s="104"/>
      <c r="AF21" s="107"/>
      <c r="AG21" s="104"/>
      <c r="AH21" s="104"/>
      <c r="AI21" s="104"/>
      <c r="AJ21" s="107">
        <v>11</v>
      </c>
      <c r="AK21" s="104"/>
      <c r="AL21" s="104"/>
      <c r="AM21" s="104"/>
      <c r="AN21" s="106"/>
      <c r="AO21" s="106"/>
      <c r="AP21" s="106" t="s">
        <v>216</v>
      </c>
      <c r="AQ21" s="106" t="s">
        <v>216</v>
      </c>
      <c r="AR21" s="90" t="s">
        <v>187</v>
      </c>
      <c r="AS21" s="90" t="s">
        <v>187</v>
      </c>
      <c r="AT21" s="90" t="s">
        <v>187</v>
      </c>
      <c r="AU21" s="90" t="s">
        <v>187</v>
      </c>
      <c r="AV21" s="90" t="s">
        <v>203</v>
      </c>
      <c r="AW21" s="131" t="s">
        <v>217</v>
      </c>
      <c r="AX21" s="131" t="s">
        <v>217</v>
      </c>
      <c r="AY21" s="131" t="s">
        <v>217</v>
      </c>
      <c r="AZ21" s="131" t="s">
        <v>217</v>
      </c>
      <c r="BA21" s="131" t="s">
        <v>217</v>
      </c>
      <c r="BB21" s="105">
        <v>33</v>
      </c>
      <c r="BC21" s="105">
        <v>6</v>
      </c>
      <c r="BD21" s="107"/>
      <c r="BE21" s="105">
        <v>4</v>
      </c>
      <c r="BF21" s="107"/>
      <c r="BG21" s="105">
        <v>1</v>
      </c>
      <c r="BH21" s="105">
        <v>8</v>
      </c>
      <c r="BI21" s="105">
        <f>SUM(BB21:BH21)</f>
        <v>52</v>
      </c>
      <c r="BJ21" s="108" t="s">
        <v>202</v>
      </c>
      <c r="BK21" s="82"/>
    </row>
    <row r="22" spans="1:65" ht="18.75">
      <c r="A22" s="103" t="s">
        <v>195</v>
      </c>
      <c r="B22" s="151">
        <v>1</v>
      </c>
      <c r="C22" s="151">
        <f>B22+1</f>
        <v>2</v>
      </c>
      <c r="D22" s="151">
        <f t="shared" ref="D22:BA22" si="3">C22+1</f>
        <v>3</v>
      </c>
      <c r="E22" s="151">
        <f t="shared" si="3"/>
        <v>4</v>
      </c>
      <c r="F22" s="151">
        <f t="shared" si="3"/>
        <v>5</v>
      </c>
      <c r="G22" s="151">
        <f t="shared" si="3"/>
        <v>6</v>
      </c>
      <c r="H22" s="151">
        <f t="shared" si="3"/>
        <v>7</v>
      </c>
      <c r="I22" s="151">
        <f t="shared" si="3"/>
        <v>8</v>
      </c>
      <c r="J22" s="151">
        <f t="shared" si="3"/>
        <v>9</v>
      </c>
      <c r="K22" s="151">
        <f t="shared" si="3"/>
        <v>10</v>
      </c>
      <c r="L22" s="151">
        <f t="shared" si="3"/>
        <v>11</v>
      </c>
      <c r="M22" s="151">
        <f t="shared" si="3"/>
        <v>12</v>
      </c>
      <c r="N22" s="151">
        <f t="shared" si="3"/>
        <v>13</v>
      </c>
      <c r="O22" s="151">
        <f t="shared" si="3"/>
        <v>14</v>
      </c>
      <c r="P22" s="151">
        <v>1</v>
      </c>
      <c r="Q22" s="151">
        <f t="shared" si="3"/>
        <v>2</v>
      </c>
      <c r="R22" s="151">
        <f t="shared" si="3"/>
        <v>3</v>
      </c>
      <c r="S22" s="151">
        <v>1</v>
      </c>
      <c r="T22" s="151">
        <f t="shared" si="3"/>
        <v>2</v>
      </c>
      <c r="U22" s="151">
        <v>1</v>
      </c>
      <c r="V22" s="151">
        <f t="shared" si="3"/>
        <v>2</v>
      </c>
      <c r="W22" s="151">
        <f t="shared" si="3"/>
        <v>3</v>
      </c>
      <c r="X22" s="151">
        <f t="shared" si="3"/>
        <v>4</v>
      </c>
      <c r="Y22" s="151">
        <f t="shared" si="3"/>
        <v>5</v>
      </c>
      <c r="Z22" s="151">
        <f t="shared" si="3"/>
        <v>6</v>
      </c>
      <c r="AA22" s="151">
        <f t="shared" si="3"/>
        <v>7</v>
      </c>
      <c r="AB22" s="151">
        <f t="shared" si="3"/>
        <v>8</v>
      </c>
      <c r="AC22" s="151">
        <v>1</v>
      </c>
      <c r="AD22" s="151">
        <v>1</v>
      </c>
      <c r="AE22" s="151">
        <v>1</v>
      </c>
      <c r="AF22" s="151">
        <f t="shared" si="3"/>
        <v>2</v>
      </c>
      <c r="AG22" s="151">
        <f t="shared" si="3"/>
        <v>3</v>
      </c>
      <c r="AH22" s="151">
        <f t="shared" si="3"/>
        <v>4</v>
      </c>
      <c r="AI22" s="151">
        <f t="shared" si="3"/>
        <v>5</v>
      </c>
      <c r="AJ22" s="151">
        <f t="shared" si="3"/>
        <v>6</v>
      </c>
      <c r="AK22" s="151">
        <f t="shared" si="3"/>
        <v>7</v>
      </c>
      <c r="AL22" s="151">
        <f t="shared" si="3"/>
        <v>8</v>
      </c>
      <c r="AM22" s="151">
        <f t="shared" si="3"/>
        <v>9</v>
      </c>
      <c r="AN22" s="151">
        <f t="shared" si="3"/>
        <v>10</v>
      </c>
      <c r="AO22" s="151">
        <f t="shared" si="3"/>
        <v>11</v>
      </c>
      <c r="AP22" s="151">
        <v>1</v>
      </c>
      <c r="AQ22" s="151">
        <v>2</v>
      </c>
      <c r="AR22" s="151">
        <v>1</v>
      </c>
      <c r="AS22" s="151">
        <f t="shared" si="3"/>
        <v>2</v>
      </c>
      <c r="AT22" s="151">
        <f t="shared" si="3"/>
        <v>3</v>
      </c>
      <c r="AU22" s="151">
        <f t="shared" si="3"/>
        <v>4</v>
      </c>
      <c r="AV22" s="151">
        <v>1</v>
      </c>
      <c r="AW22" s="151">
        <v>1</v>
      </c>
      <c r="AX22" s="151">
        <f t="shared" si="3"/>
        <v>2</v>
      </c>
      <c r="AY22" s="151">
        <f t="shared" si="3"/>
        <v>3</v>
      </c>
      <c r="AZ22" s="151">
        <f t="shared" si="3"/>
        <v>4</v>
      </c>
      <c r="BA22" s="151">
        <f t="shared" si="3"/>
        <v>5</v>
      </c>
      <c r="BB22" s="105"/>
      <c r="BC22" s="105"/>
      <c r="BD22" s="105"/>
      <c r="BE22" s="105"/>
      <c r="BF22" s="105"/>
      <c r="BG22" s="105"/>
      <c r="BH22" s="105"/>
      <c r="BI22" s="105"/>
      <c r="BJ22" s="108" t="s">
        <v>195</v>
      </c>
      <c r="BK22" s="82"/>
    </row>
    <row r="23" spans="1:65" ht="19.5" thickBot="1">
      <c r="A23" s="109" t="s">
        <v>204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2" t="s">
        <v>205</v>
      </c>
      <c r="AX23" s="112"/>
      <c r="AY23" s="112"/>
      <c r="AZ23" s="112"/>
      <c r="BA23" s="112"/>
      <c r="BB23" s="112">
        <f t="shared" ref="BB23:BI23" si="4">SUM(BB18:BB22)</f>
        <v>135</v>
      </c>
      <c r="BC23" s="112">
        <f t="shared" si="4"/>
        <v>24</v>
      </c>
      <c r="BD23" s="112">
        <f t="shared" si="4"/>
        <v>8</v>
      </c>
      <c r="BE23" s="112">
        <f t="shared" si="4"/>
        <v>8</v>
      </c>
      <c r="BF23" s="112">
        <f t="shared" si="4"/>
        <v>0</v>
      </c>
      <c r="BG23" s="112">
        <f t="shared" si="4"/>
        <v>1</v>
      </c>
      <c r="BH23" s="112">
        <f t="shared" si="4"/>
        <v>32</v>
      </c>
      <c r="BI23" s="112">
        <f t="shared" si="4"/>
        <v>208</v>
      </c>
      <c r="BJ23" s="113" t="s">
        <v>204</v>
      </c>
      <c r="BK23" s="82"/>
    </row>
    <row r="24" spans="1:65" ht="16.5" thickBot="1">
      <c r="A24" s="85"/>
      <c r="B24" s="85"/>
      <c r="C24" s="85"/>
      <c r="D24" s="85"/>
      <c r="E24" s="85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2"/>
    </row>
    <row r="25" spans="1:65" ht="16.5" customHeight="1" thickBot="1">
      <c r="A25" s="79"/>
      <c r="B25" s="79"/>
      <c r="C25" s="79"/>
      <c r="D25" s="85" t="s">
        <v>206</v>
      </c>
      <c r="E25" s="79"/>
      <c r="F25" s="114"/>
      <c r="G25" s="114"/>
      <c r="H25" s="114"/>
      <c r="I25" s="114"/>
      <c r="J25" s="114"/>
      <c r="K25" s="114"/>
      <c r="L25" s="114"/>
      <c r="M25" s="114"/>
      <c r="O25" s="114" t="s">
        <v>207</v>
      </c>
      <c r="Y25" s="115"/>
      <c r="AB25" s="114" t="s">
        <v>208</v>
      </c>
      <c r="AC25" s="114"/>
      <c r="AD25" s="114"/>
      <c r="AE25" s="114"/>
      <c r="AF25" s="114"/>
      <c r="AG25" s="114"/>
      <c r="AH25" s="114"/>
      <c r="AI25" s="114"/>
      <c r="AJ25" s="81"/>
      <c r="AK25" s="116" t="s">
        <v>216</v>
      </c>
      <c r="AL25" s="81" t="s">
        <v>163</v>
      </c>
      <c r="AM25" s="81"/>
      <c r="AN25" s="81"/>
      <c r="AO25" s="86" t="s">
        <v>209</v>
      </c>
      <c r="AP25" s="86"/>
      <c r="AQ25" s="86"/>
      <c r="AR25" s="86"/>
      <c r="AS25" s="86"/>
      <c r="AT25" s="86"/>
      <c r="AU25" s="86"/>
      <c r="AV25" s="84"/>
      <c r="AW25" s="117" t="s">
        <v>199</v>
      </c>
      <c r="AY25" s="84"/>
      <c r="AZ25" s="81"/>
      <c r="BA25" s="81"/>
      <c r="BB25" s="81"/>
      <c r="BC25" s="86" t="s">
        <v>210</v>
      </c>
      <c r="BD25" s="86"/>
      <c r="BE25" s="86"/>
      <c r="BF25" s="86"/>
      <c r="BG25" s="118" t="s">
        <v>187</v>
      </c>
      <c r="BI25" s="84"/>
      <c r="BJ25" s="84"/>
      <c r="BK25" s="82"/>
    </row>
    <row r="26" spans="1:65" ht="13.5" thickBot="1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1"/>
      <c r="BH26" s="84"/>
      <c r="BI26" s="84"/>
      <c r="BJ26" s="84"/>
      <c r="BK26" s="82"/>
    </row>
    <row r="27" spans="1:65" ht="16.5" thickBot="1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114"/>
      <c r="L27" s="114"/>
      <c r="M27" s="114"/>
      <c r="N27" s="114"/>
      <c r="O27" s="114"/>
      <c r="P27" s="119"/>
      <c r="Q27" s="114"/>
      <c r="R27" s="114"/>
      <c r="S27" s="86"/>
      <c r="T27" s="86"/>
      <c r="U27" s="81"/>
      <c r="V27" s="120"/>
      <c r="W27" s="81" t="s">
        <v>163</v>
      </c>
      <c r="X27" s="81" t="s">
        <v>163</v>
      </c>
      <c r="Y27" s="114" t="s">
        <v>211</v>
      </c>
      <c r="Z27" s="114"/>
      <c r="AA27" s="121"/>
      <c r="AB27" s="119"/>
      <c r="AC27" s="114"/>
      <c r="AD27" s="114"/>
      <c r="AE27" s="114"/>
      <c r="AF27" s="114"/>
      <c r="AG27" s="114"/>
      <c r="AH27" s="114"/>
      <c r="AI27" s="84"/>
      <c r="AJ27" s="84"/>
      <c r="AK27" s="117" t="s">
        <v>212</v>
      </c>
      <c r="AL27" s="84"/>
      <c r="AM27" s="84"/>
      <c r="AN27" s="84"/>
      <c r="AO27" s="114" t="s">
        <v>213</v>
      </c>
      <c r="AP27" s="114"/>
      <c r="AQ27" s="114"/>
      <c r="AR27" s="119"/>
      <c r="AS27" s="114"/>
      <c r="AT27" s="114"/>
      <c r="AU27" s="117" t="s">
        <v>203</v>
      </c>
      <c r="AV27" s="84"/>
      <c r="AX27" s="84"/>
      <c r="AY27" s="84"/>
      <c r="AZ27" s="84"/>
      <c r="BA27" s="84"/>
      <c r="BB27" s="84"/>
      <c r="BC27" s="86" t="s">
        <v>218</v>
      </c>
      <c r="BD27" s="86"/>
      <c r="BE27" s="86"/>
      <c r="BF27" s="86"/>
      <c r="BG27" s="134" t="s">
        <v>217</v>
      </c>
      <c r="BH27" s="84"/>
      <c r="BI27" s="84"/>
      <c r="BJ27" s="84"/>
      <c r="BK27" s="82"/>
    </row>
    <row r="30" spans="1:65">
      <c r="AP30" s="122"/>
      <c r="BM30" s="122"/>
    </row>
  </sheetData>
  <mergeCells count="30">
    <mergeCell ref="A14:A17"/>
    <mergeCell ref="AN1:AV1"/>
    <mergeCell ref="AC1:AK1"/>
    <mergeCell ref="AN3:AW3"/>
    <mergeCell ref="AC3:AL3"/>
    <mergeCell ref="AC2:AL2"/>
    <mergeCell ref="R2:AA2"/>
    <mergeCell ref="T9:AZ9"/>
    <mergeCell ref="AC4:AL4"/>
    <mergeCell ref="AN4:AW4"/>
    <mergeCell ref="B1:M1"/>
    <mergeCell ref="R1:Z1"/>
    <mergeCell ref="A3:O3"/>
    <mergeCell ref="A4:O4"/>
    <mergeCell ref="R4:AA4"/>
    <mergeCell ref="R3:AA3"/>
    <mergeCell ref="AN2:AW2"/>
    <mergeCell ref="AJ14:AN14"/>
    <mergeCell ref="AS14:AV14"/>
    <mergeCell ref="BJ14:BJ17"/>
    <mergeCell ref="AY2:BJ2"/>
    <mergeCell ref="BB4:BH4"/>
    <mergeCell ref="BH14:BH17"/>
    <mergeCell ref="BI14:BI17"/>
    <mergeCell ref="BE14:BE17"/>
    <mergeCell ref="BG14:BG17"/>
    <mergeCell ref="BF14:BF17"/>
    <mergeCell ref="AW14:BA14"/>
    <mergeCell ref="BD14:BD17"/>
    <mergeCell ref="BC14:BC17"/>
  </mergeCells>
  <phoneticPr fontId="0" type="noConversion"/>
  <printOptions horizontalCentered="1"/>
  <pageMargins left="0.39370078740157483" right="0.39370078740157483" top="0.78740157480314965" bottom="0.39370078740157483" header="0" footer="0.51181102362204722"/>
  <pageSetup paperSize="9" scale="6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F43"/>
  <sheetViews>
    <sheetView showZeros="0" view="pageBreakPreview" zoomScale="90" zoomScaleNormal="55" zoomScaleSheetLayoutView="90" workbookViewId="0">
      <selection activeCell="S20" sqref="S20:BA20"/>
    </sheetView>
  </sheetViews>
  <sheetFormatPr defaultRowHeight="12.75"/>
  <cols>
    <col min="2" max="2" width="4" customWidth="1"/>
    <col min="3" max="3" width="3.5703125" customWidth="1"/>
    <col min="4" max="4" width="3.28515625" customWidth="1"/>
    <col min="5" max="7" width="3.5703125" customWidth="1"/>
    <col min="8" max="9" width="3.42578125" customWidth="1"/>
    <col min="10" max="10" width="3.5703125" customWidth="1"/>
    <col min="11" max="11" width="3.140625" customWidth="1"/>
    <col min="12" max="14" width="3.5703125" customWidth="1"/>
    <col min="15" max="15" width="3.140625" customWidth="1"/>
    <col min="16" max="23" width="3.5703125" customWidth="1"/>
    <col min="24" max="24" width="3.140625" customWidth="1"/>
    <col min="25" max="27" width="3.5703125" customWidth="1"/>
    <col min="28" max="28" width="3.140625" customWidth="1"/>
    <col min="29" max="40" width="3.5703125" customWidth="1"/>
    <col min="41" max="41" width="3.140625" customWidth="1"/>
    <col min="42" max="49" width="3.5703125" customWidth="1"/>
    <col min="50" max="50" width="3.140625" customWidth="1"/>
    <col min="51" max="53" width="3.5703125" customWidth="1"/>
  </cols>
  <sheetData>
    <row r="1" spans="1:53" ht="25.5" customHeight="1">
      <c r="A1" s="592" t="s">
        <v>302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2"/>
      <c r="AJ1" s="592"/>
      <c r="AK1" s="592"/>
      <c r="AL1" s="592"/>
      <c r="AM1" s="592"/>
      <c r="AN1" s="592"/>
      <c r="AO1" s="592"/>
      <c r="AP1" s="592"/>
      <c r="AQ1" s="592"/>
      <c r="AR1" s="592"/>
      <c r="AS1" s="592"/>
      <c r="AT1" s="592"/>
      <c r="AU1" s="592"/>
      <c r="AV1" s="592"/>
      <c r="AW1" s="592"/>
      <c r="AX1" s="592"/>
      <c r="AY1" s="592"/>
      <c r="AZ1" s="592"/>
      <c r="BA1" s="592"/>
    </row>
    <row r="2" spans="1:53" ht="21.75" customHeight="1">
      <c r="A2" s="592" t="s">
        <v>290</v>
      </c>
      <c r="B2" s="592"/>
      <c r="C2" s="592"/>
      <c r="D2" s="592"/>
      <c r="E2" s="592"/>
      <c r="F2" s="592"/>
      <c r="G2" s="592"/>
      <c r="H2" s="592"/>
      <c r="I2" s="592"/>
      <c r="J2" s="592"/>
      <c r="K2" s="592"/>
      <c r="L2" s="592"/>
      <c r="M2" s="592"/>
      <c r="N2" s="592"/>
      <c r="O2" s="592"/>
      <c r="P2" s="592"/>
      <c r="Q2" s="592"/>
      <c r="R2" s="592"/>
      <c r="S2" s="592"/>
      <c r="T2" s="592"/>
      <c r="U2" s="592"/>
      <c r="V2" s="592"/>
      <c r="W2" s="592"/>
      <c r="X2" s="592"/>
      <c r="Y2" s="592"/>
      <c r="Z2" s="592"/>
      <c r="AA2" s="592"/>
      <c r="AB2" s="592"/>
      <c r="AC2" s="592"/>
      <c r="AD2" s="592"/>
      <c r="AE2" s="592"/>
      <c r="AF2" s="592"/>
      <c r="AG2" s="592"/>
      <c r="AH2" s="592"/>
      <c r="AI2" s="592"/>
      <c r="AJ2" s="592"/>
      <c r="AK2" s="592"/>
      <c r="AL2" s="592"/>
      <c r="AM2" s="592"/>
      <c r="AN2" s="592"/>
      <c r="AO2" s="592"/>
      <c r="AP2" s="592"/>
      <c r="AQ2" s="592"/>
      <c r="AR2" s="592"/>
      <c r="AS2" s="592"/>
      <c r="AT2" s="592"/>
      <c r="AU2" s="592"/>
      <c r="AV2" s="592"/>
      <c r="AW2" s="592"/>
      <c r="AX2" s="592"/>
      <c r="AY2" s="592"/>
      <c r="AZ2" s="592"/>
      <c r="BA2" s="592"/>
    </row>
    <row r="3" spans="1:53" ht="18.75" customHeight="1">
      <c r="A3" s="592" t="s">
        <v>436</v>
      </c>
      <c r="B3" s="592"/>
      <c r="C3" s="592"/>
      <c r="D3" s="592"/>
      <c r="E3" s="592"/>
      <c r="F3" s="592"/>
      <c r="G3" s="592"/>
      <c r="H3" s="592"/>
      <c r="I3" s="592"/>
      <c r="J3" s="592"/>
      <c r="K3" s="592"/>
      <c r="L3" s="592"/>
      <c r="M3" s="592"/>
      <c r="N3" s="592"/>
      <c r="O3" s="592"/>
      <c r="P3" s="592"/>
      <c r="Q3" s="592"/>
      <c r="R3" s="592"/>
      <c r="S3" s="592"/>
      <c r="T3" s="592"/>
      <c r="U3" s="592"/>
      <c r="V3" s="592"/>
      <c r="W3" s="592"/>
      <c r="X3" s="592"/>
      <c r="Y3" s="592"/>
      <c r="Z3" s="592"/>
      <c r="AA3" s="592"/>
      <c r="AB3" s="592"/>
      <c r="AC3" s="592"/>
      <c r="AD3" s="592"/>
      <c r="AE3" s="592"/>
      <c r="AF3" s="592"/>
      <c r="AG3" s="592"/>
      <c r="AH3" s="592"/>
      <c r="AI3" s="592"/>
      <c r="AJ3" s="592"/>
      <c r="AK3" s="592"/>
      <c r="AL3" s="592"/>
      <c r="AM3" s="592"/>
      <c r="AN3" s="592"/>
      <c r="AO3" s="592"/>
      <c r="AP3" s="592"/>
      <c r="AQ3" s="592"/>
      <c r="AR3" s="592"/>
      <c r="AS3" s="592"/>
      <c r="AT3" s="592"/>
      <c r="AU3" s="592"/>
      <c r="AV3" s="592"/>
      <c r="AW3" s="592"/>
      <c r="AX3" s="592"/>
      <c r="AY3" s="592"/>
      <c r="AZ3" s="592"/>
      <c r="BA3" s="592"/>
    </row>
    <row r="4" spans="1:53" s="194" customFormat="1" ht="18.75">
      <c r="A4" s="190"/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AI4" s="193" t="s">
        <v>345</v>
      </c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</row>
    <row r="5" spans="1:53" s="194" customFormat="1" ht="18.75">
      <c r="A5" s="190"/>
      <c r="B5" s="186"/>
      <c r="C5" s="186"/>
      <c r="D5" s="186"/>
      <c r="E5" s="186"/>
      <c r="F5" s="186"/>
      <c r="G5" s="186"/>
      <c r="H5" s="186"/>
      <c r="I5" s="186"/>
      <c r="J5" s="186"/>
      <c r="K5" s="186"/>
      <c r="L5" s="186"/>
      <c r="AI5" s="190" t="s">
        <v>291</v>
      </c>
      <c r="AK5" s="181"/>
      <c r="AL5" s="181"/>
      <c r="AM5" s="181"/>
      <c r="AN5" s="181"/>
      <c r="AO5" s="181"/>
      <c r="AP5" s="181"/>
      <c r="AQ5" s="181"/>
      <c r="AR5" s="181"/>
      <c r="AS5" s="193"/>
      <c r="AT5" s="193"/>
      <c r="AU5" s="193"/>
      <c r="AV5" s="193"/>
      <c r="AW5" s="193"/>
      <c r="AX5" s="193"/>
    </row>
    <row r="6" spans="1:53" s="194" customFormat="1" ht="18.75">
      <c r="A6" s="190"/>
      <c r="B6" s="181"/>
      <c r="C6" s="181"/>
      <c r="D6" s="181"/>
      <c r="E6" s="181"/>
      <c r="F6" s="181"/>
      <c r="G6" s="181"/>
      <c r="H6" s="181"/>
      <c r="I6" s="181"/>
      <c r="J6" s="181"/>
      <c r="K6" s="181"/>
      <c r="L6" s="181"/>
      <c r="AI6" s="190" t="s">
        <v>485</v>
      </c>
      <c r="AS6" s="190"/>
      <c r="AW6" s="193"/>
      <c r="AX6" s="193"/>
    </row>
    <row r="7" spans="1:53" s="194" customFormat="1" ht="18.75">
      <c r="A7" s="190"/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AI7" s="190" t="s">
        <v>292</v>
      </c>
      <c r="AV7" s="193"/>
      <c r="AW7" s="193"/>
      <c r="AX7" s="193"/>
    </row>
    <row r="8" spans="1:53" s="194" customFormat="1" ht="18.75">
      <c r="A8" s="190"/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AI8" s="190"/>
      <c r="AV8" s="193"/>
      <c r="AW8" s="193"/>
      <c r="AX8" s="193"/>
    </row>
    <row r="9" spans="1:53" s="194" customFormat="1" ht="18.75">
      <c r="A9" s="190"/>
      <c r="AI9" s="193" t="s">
        <v>378</v>
      </c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  <c r="AW9" s="193"/>
      <c r="AX9" s="193"/>
    </row>
    <row r="10" spans="1:53" ht="20.25">
      <c r="A10" s="599" t="s">
        <v>293</v>
      </c>
      <c r="B10" s="599"/>
      <c r="C10" s="599"/>
      <c r="D10" s="599"/>
      <c r="E10" s="599"/>
      <c r="F10" s="599"/>
      <c r="G10" s="599"/>
      <c r="H10" s="599"/>
      <c r="I10" s="599"/>
      <c r="J10" s="599"/>
      <c r="K10" s="599"/>
      <c r="L10" s="599"/>
      <c r="M10" s="599"/>
      <c r="N10" s="599"/>
      <c r="O10" s="599"/>
      <c r="P10" s="599"/>
      <c r="Q10" s="599"/>
      <c r="R10" s="599"/>
      <c r="S10" s="599"/>
      <c r="T10" s="599"/>
      <c r="U10" s="599"/>
      <c r="V10" s="599"/>
      <c r="W10" s="599"/>
      <c r="X10" s="599"/>
      <c r="Y10" s="599"/>
      <c r="Z10" s="599"/>
      <c r="AA10" s="599"/>
      <c r="AB10" s="599"/>
      <c r="AC10" s="599"/>
      <c r="AD10" s="599"/>
      <c r="AE10" s="599"/>
      <c r="AF10" s="599"/>
      <c r="AG10" s="599"/>
      <c r="AH10" s="599"/>
      <c r="AI10" s="599"/>
      <c r="AJ10" s="599"/>
      <c r="AK10" s="599"/>
      <c r="AL10" s="599"/>
      <c r="AM10" s="599"/>
      <c r="AN10" s="599"/>
      <c r="AO10" s="599"/>
      <c r="AP10" s="599"/>
      <c r="AQ10" s="599"/>
      <c r="AR10" s="599"/>
      <c r="AS10" s="599"/>
      <c r="AT10" s="599"/>
      <c r="AU10" s="599"/>
      <c r="AV10" s="599"/>
      <c r="AW10" s="599"/>
      <c r="AX10" s="599"/>
      <c r="AY10" s="599"/>
      <c r="AZ10" s="599"/>
      <c r="BA10" s="599"/>
    </row>
    <row r="11" spans="1:53" ht="18.75">
      <c r="A11" s="566" t="s">
        <v>450</v>
      </c>
      <c r="B11" s="566"/>
      <c r="C11" s="566"/>
      <c r="D11" s="566"/>
      <c r="E11" s="566"/>
      <c r="F11" s="566"/>
      <c r="G11" s="566"/>
      <c r="H11" s="566"/>
      <c r="I11" s="566"/>
      <c r="J11" s="566"/>
      <c r="K11" s="566"/>
      <c r="L11" s="566"/>
      <c r="M11" s="566"/>
      <c r="N11" s="566"/>
      <c r="O11" s="566"/>
      <c r="P11" s="566"/>
      <c r="Q11" s="566"/>
      <c r="R11" s="566"/>
      <c r="S11" s="566"/>
      <c r="T11" s="566"/>
      <c r="U11" s="566"/>
      <c r="V11" s="566"/>
      <c r="W11" s="566"/>
      <c r="X11" s="566"/>
      <c r="Y11" s="566"/>
      <c r="Z11" s="566"/>
      <c r="AA11" s="566"/>
      <c r="AB11" s="566"/>
      <c r="AC11" s="566"/>
      <c r="AD11" s="566"/>
      <c r="AE11" s="566"/>
      <c r="AF11" s="566"/>
      <c r="AG11" s="566"/>
      <c r="AH11" s="566"/>
      <c r="AI11" s="566"/>
      <c r="AJ11" s="566"/>
      <c r="AK11" s="566"/>
      <c r="AL11" s="566"/>
      <c r="AM11" s="566"/>
      <c r="AN11" s="566"/>
      <c r="AO11" s="566"/>
      <c r="AP11" s="566"/>
      <c r="AQ11" s="566"/>
      <c r="AR11" s="566"/>
      <c r="AS11" s="566"/>
      <c r="AT11" s="566"/>
      <c r="AU11" s="566"/>
      <c r="AV11" s="566"/>
      <c r="AW11" s="566"/>
      <c r="AX11" s="566"/>
      <c r="AY11" s="566"/>
      <c r="AZ11" s="566"/>
      <c r="BA11" s="566"/>
    </row>
    <row r="12" spans="1:53" s="194" customFormat="1" ht="18.75">
      <c r="A12" s="189"/>
      <c r="B12" s="593" t="s">
        <v>300</v>
      </c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  <c r="Q12" s="593"/>
      <c r="R12" s="593"/>
      <c r="S12" s="593" t="s">
        <v>342</v>
      </c>
      <c r="T12" s="593"/>
      <c r="U12" s="593"/>
      <c r="V12" s="593"/>
      <c r="W12" s="593"/>
      <c r="X12" s="593"/>
      <c r="Y12" s="593"/>
      <c r="Z12" s="593"/>
      <c r="AA12" s="593"/>
      <c r="AB12" s="593"/>
      <c r="AC12" s="593"/>
      <c r="AD12" s="593"/>
      <c r="AE12" s="593"/>
      <c r="AF12" s="593"/>
      <c r="AG12" s="593"/>
      <c r="AH12" s="593"/>
      <c r="AI12" s="593"/>
      <c r="AJ12" s="593"/>
      <c r="AK12" s="593"/>
      <c r="AL12" s="593"/>
      <c r="AM12" s="593"/>
      <c r="AN12" s="593"/>
      <c r="AO12" s="593"/>
      <c r="AP12" s="593"/>
      <c r="AQ12" s="593"/>
      <c r="AR12" s="593"/>
      <c r="AS12" s="593"/>
      <c r="AT12" s="593"/>
      <c r="AU12" s="593"/>
      <c r="AV12" s="593"/>
      <c r="AW12" s="593"/>
      <c r="AX12" s="593"/>
      <c r="AY12" s="593"/>
      <c r="AZ12" s="593"/>
      <c r="BA12" s="593"/>
    </row>
    <row r="13" spans="1:53" s="194" customFormat="1" ht="15.75" customHeight="1">
      <c r="A13" s="183"/>
      <c r="B13" s="593" t="s">
        <v>294</v>
      </c>
      <c r="C13" s="593"/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593"/>
      <c r="Q13" s="593"/>
      <c r="R13" s="593"/>
      <c r="S13" s="593" t="s">
        <v>428</v>
      </c>
      <c r="T13" s="593"/>
      <c r="U13" s="593"/>
      <c r="V13" s="593"/>
      <c r="W13" s="593"/>
      <c r="X13" s="593"/>
      <c r="Y13" s="593"/>
      <c r="Z13" s="593"/>
      <c r="AA13" s="593"/>
      <c r="AB13" s="593"/>
      <c r="AC13" s="593"/>
      <c r="AD13" s="593"/>
      <c r="AE13" s="593"/>
      <c r="AF13" s="593"/>
      <c r="AG13" s="593"/>
      <c r="AH13" s="593"/>
      <c r="AI13" s="593"/>
      <c r="AJ13" s="593"/>
      <c r="AK13" s="593"/>
      <c r="AL13" s="593"/>
      <c r="AM13" s="593"/>
      <c r="AN13" s="593"/>
      <c r="AO13" s="593"/>
      <c r="AP13" s="593"/>
      <c r="AQ13" s="593"/>
      <c r="AR13" s="593"/>
      <c r="AS13" s="593"/>
      <c r="AT13" s="593"/>
      <c r="AU13" s="593"/>
      <c r="AV13" s="593"/>
      <c r="AW13" s="593"/>
      <c r="AX13" s="593"/>
      <c r="AY13" s="593"/>
      <c r="AZ13" s="593"/>
      <c r="BA13" s="593"/>
    </row>
    <row r="14" spans="1:53" s="194" customFormat="1" ht="18.75">
      <c r="A14" s="189"/>
      <c r="B14" s="593" t="s">
        <v>295</v>
      </c>
      <c r="C14" s="593"/>
      <c r="D14" s="593"/>
      <c r="E14" s="593"/>
      <c r="F14" s="593"/>
      <c r="G14" s="593"/>
      <c r="H14" s="593"/>
      <c r="I14" s="593"/>
      <c r="J14" s="593"/>
      <c r="K14" s="593"/>
      <c r="L14" s="593"/>
      <c r="M14" s="593"/>
      <c r="N14" s="593"/>
      <c r="O14" s="593"/>
      <c r="P14" s="593"/>
      <c r="Q14" s="593"/>
      <c r="R14" s="593"/>
      <c r="S14" s="593" t="s">
        <v>437</v>
      </c>
      <c r="T14" s="593"/>
      <c r="U14" s="593"/>
      <c r="V14" s="593"/>
      <c r="W14" s="593"/>
      <c r="X14" s="593"/>
      <c r="Y14" s="593"/>
      <c r="Z14" s="593"/>
      <c r="AA14" s="593"/>
      <c r="AB14" s="593"/>
      <c r="AC14" s="593"/>
      <c r="AD14" s="593"/>
      <c r="AE14" s="593"/>
      <c r="AF14" s="593"/>
      <c r="AG14" s="593"/>
      <c r="AH14" s="593"/>
      <c r="AI14" s="593"/>
      <c r="AJ14" s="593"/>
      <c r="AK14" s="593"/>
      <c r="AL14" s="593"/>
      <c r="AM14" s="593"/>
      <c r="AN14" s="593"/>
      <c r="AO14" s="593"/>
      <c r="AP14" s="593"/>
      <c r="AQ14" s="593"/>
      <c r="AR14" s="593"/>
      <c r="AS14" s="593"/>
      <c r="AT14" s="593"/>
      <c r="AU14" s="593"/>
      <c r="AV14" s="593"/>
      <c r="AW14" s="593"/>
      <c r="AX14" s="593"/>
      <c r="AY14" s="593"/>
      <c r="AZ14" s="593"/>
      <c r="BA14" s="593"/>
    </row>
    <row r="15" spans="1:53" s="194" customFormat="1" ht="20.25" customHeight="1">
      <c r="A15" s="189"/>
      <c r="B15" s="600" t="s">
        <v>458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593" t="s">
        <v>461</v>
      </c>
      <c r="T15" s="593"/>
      <c r="U15" s="593"/>
      <c r="V15" s="593"/>
      <c r="W15" s="593"/>
      <c r="X15" s="593"/>
      <c r="Y15" s="593"/>
      <c r="Z15" s="593"/>
      <c r="AA15" s="593"/>
      <c r="AB15" s="593"/>
      <c r="AC15" s="593"/>
      <c r="AD15" s="593"/>
      <c r="AE15" s="593"/>
      <c r="AF15" s="593"/>
      <c r="AG15" s="593"/>
      <c r="AH15" s="593"/>
      <c r="AI15" s="593"/>
      <c r="AJ15" s="593"/>
      <c r="AK15" s="593"/>
      <c r="AL15" s="593"/>
      <c r="AM15" s="593"/>
      <c r="AN15" s="593"/>
      <c r="AO15" s="593"/>
      <c r="AP15" s="593"/>
      <c r="AQ15" s="593"/>
      <c r="AR15" s="593"/>
      <c r="AS15" s="593"/>
      <c r="AT15" s="593"/>
      <c r="AU15" s="593"/>
      <c r="AV15" s="593"/>
      <c r="AW15" s="593"/>
      <c r="AX15" s="593"/>
      <c r="AY15" s="593"/>
      <c r="AZ15" s="593"/>
      <c r="BA15" s="593"/>
    </row>
    <row r="16" spans="1:53" s="194" customFormat="1" ht="18.75">
      <c r="A16" s="181"/>
      <c r="B16" s="593" t="s">
        <v>343</v>
      </c>
      <c r="C16" s="593"/>
      <c r="D16" s="593"/>
      <c r="E16" s="593"/>
      <c r="F16" s="593"/>
      <c r="G16" s="593"/>
      <c r="H16" s="593"/>
      <c r="I16" s="593"/>
      <c r="J16" s="593"/>
      <c r="K16" s="593"/>
      <c r="L16" s="593"/>
      <c r="M16" s="593"/>
      <c r="N16" s="593"/>
      <c r="O16" s="593"/>
      <c r="P16" s="593"/>
      <c r="Q16" s="593"/>
      <c r="R16" s="593"/>
      <c r="S16" s="593" t="s">
        <v>462</v>
      </c>
      <c r="T16" s="593"/>
      <c r="U16" s="593"/>
      <c r="V16" s="593"/>
      <c r="W16" s="593"/>
      <c r="X16" s="593"/>
      <c r="Y16" s="593"/>
      <c r="Z16" s="593"/>
      <c r="AA16" s="593"/>
      <c r="AB16" s="593"/>
      <c r="AC16" s="593"/>
      <c r="AD16" s="593"/>
      <c r="AE16" s="593"/>
      <c r="AF16" s="593"/>
      <c r="AG16" s="593"/>
      <c r="AH16" s="593"/>
      <c r="AI16" s="593"/>
      <c r="AJ16" s="593"/>
      <c r="AK16" s="593"/>
      <c r="AL16" s="593"/>
      <c r="AM16" s="593"/>
      <c r="AN16" s="593"/>
      <c r="AO16" s="593"/>
      <c r="AP16" s="593"/>
      <c r="AQ16" s="593"/>
      <c r="AR16" s="593"/>
      <c r="AS16" s="593"/>
      <c r="AT16" s="593"/>
      <c r="AU16" s="593"/>
      <c r="AV16" s="593"/>
      <c r="AW16" s="593"/>
      <c r="AX16" s="593"/>
      <c r="AY16" s="593"/>
      <c r="AZ16" s="593"/>
      <c r="BA16" s="593"/>
    </row>
    <row r="17" spans="1:58" s="194" customFormat="1" ht="18.75">
      <c r="A17" s="184"/>
      <c r="B17" s="593" t="s">
        <v>415</v>
      </c>
      <c r="C17" s="593"/>
      <c r="D17" s="593"/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3"/>
      <c r="Q17" s="593"/>
      <c r="R17" s="593"/>
      <c r="S17" s="593" t="s">
        <v>465</v>
      </c>
      <c r="T17" s="593"/>
      <c r="U17" s="593"/>
      <c r="V17" s="593"/>
      <c r="W17" s="593"/>
      <c r="X17" s="593"/>
      <c r="Y17" s="593"/>
      <c r="Z17" s="593"/>
      <c r="AA17" s="593"/>
      <c r="AB17" s="593"/>
      <c r="AC17" s="593"/>
      <c r="AD17" s="593"/>
      <c r="AE17" s="593"/>
      <c r="AF17" s="593"/>
      <c r="AG17" s="593"/>
      <c r="AH17" s="593"/>
      <c r="AI17" s="593"/>
      <c r="AJ17" s="593"/>
      <c r="AK17" s="593"/>
      <c r="AL17" s="593"/>
      <c r="AM17" s="593"/>
      <c r="AN17" s="593"/>
      <c r="AO17" s="593"/>
      <c r="AP17" s="593"/>
      <c r="AQ17" s="593"/>
      <c r="AR17" s="593"/>
      <c r="AS17" s="593"/>
      <c r="AT17" s="593"/>
      <c r="AU17" s="593"/>
      <c r="AV17" s="593"/>
      <c r="AW17" s="593"/>
      <c r="AX17" s="593"/>
      <c r="AY17" s="593"/>
      <c r="AZ17" s="593"/>
      <c r="BA17" s="593"/>
    </row>
    <row r="18" spans="1:58" s="194" customFormat="1" ht="18.75" customHeight="1">
      <c r="A18" s="183"/>
      <c r="B18" s="600" t="s">
        <v>484</v>
      </c>
      <c r="C18" s="600"/>
      <c r="D18" s="600"/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593" t="s">
        <v>344</v>
      </c>
      <c r="T18" s="593"/>
      <c r="U18" s="593"/>
      <c r="V18" s="593"/>
      <c r="W18" s="593"/>
      <c r="X18" s="593"/>
      <c r="Y18" s="593"/>
      <c r="Z18" s="593"/>
      <c r="AA18" s="593"/>
      <c r="AB18" s="593"/>
      <c r="AC18" s="593"/>
      <c r="AD18" s="593"/>
      <c r="AE18" s="593"/>
      <c r="AF18" s="593"/>
      <c r="AG18" s="593"/>
      <c r="AH18" s="593"/>
      <c r="AI18" s="593"/>
      <c r="AJ18" s="593"/>
      <c r="AK18" s="593"/>
      <c r="AL18" s="593"/>
      <c r="AM18" s="593"/>
      <c r="AN18" s="593"/>
      <c r="AO18" s="593"/>
      <c r="AP18" s="593"/>
      <c r="AQ18" s="593"/>
      <c r="AR18" s="593"/>
      <c r="AS18" s="593"/>
      <c r="AT18" s="593"/>
      <c r="AU18" s="593"/>
      <c r="AV18" s="593"/>
      <c r="AW18" s="593"/>
      <c r="AX18" s="593"/>
      <c r="AY18" s="593"/>
      <c r="AZ18" s="593"/>
      <c r="BA18" s="593"/>
    </row>
    <row r="19" spans="1:58" s="194" customFormat="1" ht="18.75">
      <c r="A19" s="182"/>
      <c r="B19" s="593" t="s">
        <v>296</v>
      </c>
      <c r="C19" s="593"/>
      <c r="D19" s="593"/>
      <c r="E19" s="593"/>
      <c r="F19" s="593"/>
      <c r="G19" s="593"/>
      <c r="H19" s="593"/>
      <c r="I19" s="593"/>
      <c r="J19" s="593"/>
      <c r="K19" s="593"/>
      <c r="L19" s="593"/>
      <c r="M19" s="593"/>
      <c r="N19" s="593"/>
      <c r="O19" s="593"/>
      <c r="P19" s="593"/>
      <c r="Q19" s="593"/>
      <c r="R19" s="593"/>
      <c r="S19" s="593" t="s">
        <v>487</v>
      </c>
      <c r="T19" s="593"/>
      <c r="U19" s="593"/>
      <c r="V19" s="593"/>
      <c r="W19" s="593"/>
      <c r="X19" s="593"/>
      <c r="Y19" s="593"/>
      <c r="Z19" s="593"/>
      <c r="AA19" s="593"/>
      <c r="AB19" s="593"/>
      <c r="AC19" s="593"/>
      <c r="AD19" s="593"/>
      <c r="AE19" s="593"/>
      <c r="AF19" s="593"/>
      <c r="AG19" s="593"/>
      <c r="AH19" s="593"/>
      <c r="AI19" s="593"/>
      <c r="AJ19" s="593"/>
      <c r="AK19" s="593"/>
      <c r="AL19" s="593"/>
      <c r="AM19" s="593"/>
      <c r="AN19" s="593"/>
      <c r="AO19" s="593"/>
      <c r="AP19" s="593"/>
      <c r="AQ19" s="593"/>
      <c r="AR19" s="593"/>
      <c r="AS19" s="593"/>
      <c r="AT19" s="593"/>
      <c r="AU19" s="593"/>
      <c r="AV19" s="593"/>
      <c r="AW19" s="593"/>
      <c r="AX19" s="593"/>
      <c r="AY19" s="593"/>
      <c r="AZ19" s="593"/>
      <c r="BA19" s="593"/>
    </row>
    <row r="20" spans="1:58" s="194" customFormat="1" ht="18.75">
      <c r="A20" s="183"/>
      <c r="B20" s="593" t="s">
        <v>297</v>
      </c>
      <c r="C20" s="593"/>
      <c r="D20" s="593"/>
      <c r="E20" s="593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593"/>
      <c r="Q20" s="593"/>
      <c r="R20" s="593"/>
      <c r="S20" s="593" t="s">
        <v>474</v>
      </c>
      <c r="T20" s="593"/>
      <c r="U20" s="593"/>
      <c r="V20" s="593"/>
      <c r="W20" s="593"/>
      <c r="X20" s="593"/>
      <c r="Y20" s="593"/>
      <c r="Z20" s="593"/>
      <c r="AA20" s="593"/>
      <c r="AB20" s="593"/>
      <c r="AC20" s="593"/>
      <c r="AD20" s="593"/>
      <c r="AE20" s="593"/>
      <c r="AF20" s="593"/>
      <c r="AG20" s="593"/>
      <c r="AH20" s="593"/>
      <c r="AI20" s="593"/>
      <c r="AJ20" s="593"/>
      <c r="AK20" s="593"/>
      <c r="AL20" s="593"/>
      <c r="AM20" s="593"/>
      <c r="AN20" s="593"/>
      <c r="AO20" s="593"/>
      <c r="AP20" s="593"/>
      <c r="AQ20" s="593"/>
      <c r="AR20" s="593"/>
      <c r="AS20" s="593"/>
      <c r="AT20" s="593"/>
      <c r="AU20" s="593"/>
      <c r="AV20" s="593"/>
      <c r="AW20" s="593"/>
      <c r="AX20" s="593"/>
      <c r="AY20" s="593"/>
      <c r="AZ20" s="593"/>
      <c r="BA20" s="593"/>
    </row>
    <row r="21" spans="1:58" s="194" customFormat="1" ht="38.25" customHeight="1">
      <c r="A21" s="182"/>
      <c r="B21" s="593" t="s">
        <v>416</v>
      </c>
      <c r="C21" s="593"/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3"/>
      <c r="Q21" s="593"/>
      <c r="R21" s="593"/>
      <c r="S21" s="621" t="s">
        <v>475</v>
      </c>
      <c r="T21" s="621"/>
      <c r="U21" s="621"/>
      <c r="V21" s="621"/>
      <c r="W21" s="621"/>
      <c r="X21" s="621"/>
      <c r="Y21" s="621"/>
      <c r="Z21" s="621"/>
      <c r="AA21" s="621"/>
      <c r="AB21" s="621"/>
      <c r="AC21" s="621"/>
      <c r="AD21" s="621"/>
      <c r="AE21" s="621"/>
      <c r="AF21" s="621"/>
      <c r="AG21" s="621"/>
      <c r="AH21" s="621"/>
      <c r="AI21" s="621"/>
      <c r="AJ21" s="621"/>
      <c r="AK21" s="621"/>
      <c r="AL21" s="621"/>
      <c r="AM21" s="621"/>
      <c r="AN21" s="621"/>
      <c r="AO21" s="621"/>
      <c r="AP21" s="621"/>
      <c r="AQ21" s="621"/>
      <c r="AR21" s="621"/>
      <c r="AS21" s="621"/>
      <c r="AT21" s="621"/>
      <c r="AU21" s="621"/>
      <c r="AV21" s="621"/>
      <c r="AW21" s="621"/>
      <c r="AX21" s="621"/>
      <c r="AY21" s="621"/>
      <c r="AZ21" s="621"/>
      <c r="BA21" s="621"/>
    </row>
    <row r="22" spans="1:58" ht="16.5" thickBot="1">
      <c r="A22" s="620" t="s">
        <v>264</v>
      </c>
      <c r="B22" s="620"/>
      <c r="C22" s="620"/>
      <c r="D22" s="620"/>
      <c r="E22" s="620"/>
      <c r="F22" s="620"/>
      <c r="G22" s="620"/>
      <c r="H22" s="620"/>
      <c r="I22" s="620"/>
      <c r="J22" s="620"/>
      <c r="K22" s="620"/>
      <c r="L22" s="620"/>
      <c r="M22" s="620"/>
      <c r="N22" s="620"/>
      <c r="O22" s="620"/>
      <c r="P22" s="620"/>
      <c r="Q22" s="620"/>
      <c r="R22" s="620"/>
      <c r="S22" s="620"/>
      <c r="T22" s="620"/>
      <c r="U22" s="620"/>
      <c r="V22" s="620"/>
      <c r="W22" s="620"/>
      <c r="X22" s="620"/>
      <c r="Y22" s="620"/>
      <c r="Z22" s="620"/>
      <c r="AA22" s="620"/>
      <c r="AB22" s="620"/>
      <c r="AC22" s="620"/>
      <c r="AD22" s="620"/>
      <c r="AE22" s="620"/>
      <c r="AF22" s="620"/>
      <c r="AG22" s="620"/>
      <c r="AH22" s="620"/>
      <c r="AI22" s="620"/>
      <c r="AJ22" s="620"/>
      <c r="AK22" s="620"/>
      <c r="AL22" s="620"/>
      <c r="AM22" s="620"/>
      <c r="AN22" s="620"/>
      <c r="AO22" s="620"/>
      <c r="AP22" s="620"/>
      <c r="AQ22" s="620"/>
      <c r="AR22" s="620"/>
      <c r="AS22" s="620"/>
      <c r="AT22" s="620"/>
      <c r="AU22" s="620"/>
      <c r="AV22" s="620"/>
      <c r="AW22" s="620"/>
      <c r="AX22" s="620"/>
      <c r="AY22" s="620"/>
      <c r="AZ22" s="620"/>
      <c r="BA22" s="620"/>
    </row>
    <row r="23" spans="1:58" ht="15">
      <c r="A23" s="602" t="s">
        <v>263</v>
      </c>
      <c r="B23" s="598" t="s">
        <v>167</v>
      </c>
      <c r="C23" s="505"/>
      <c r="D23" s="505"/>
      <c r="E23" s="505"/>
      <c r="F23" s="506"/>
      <c r="G23" s="504" t="s">
        <v>168</v>
      </c>
      <c r="H23" s="505"/>
      <c r="I23" s="505"/>
      <c r="J23" s="506"/>
      <c r="K23" s="504" t="s">
        <v>169</v>
      </c>
      <c r="L23" s="505"/>
      <c r="M23" s="505"/>
      <c r="N23" s="506"/>
      <c r="O23" s="504" t="s">
        <v>170</v>
      </c>
      <c r="P23" s="505"/>
      <c r="Q23" s="505"/>
      <c r="R23" s="505"/>
      <c r="S23" s="506"/>
      <c r="T23" s="504" t="s">
        <v>171</v>
      </c>
      <c r="U23" s="505"/>
      <c r="V23" s="505"/>
      <c r="W23" s="506"/>
      <c r="X23" s="504" t="s">
        <v>172</v>
      </c>
      <c r="Y23" s="505"/>
      <c r="Z23" s="505"/>
      <c r="AA23" s="506"/>
      <c r="AB23" s="504" t="s">
        <v>173</v>
      </c>
      <c r="AC23" s="505"/>
      <c r="AD23" s="505"/>
      <c r="AE23" s="506"/>
      <c r="AF23" s="504" t="s">
        <v>174</v>
      </c>
      <c r="AG23" s="505"/>
      <c r="AH23" s="505"/>
      <c r="AI23" s="505"/>
      <c r="AJ23" s="506"/>
      <c r="AK23" s="504" t="s">
        <v>175</v>
      </c>
      <c r="AL23" s="505"/>
      <c r="AM23" s="505"/>
      <c r="AN23" s="506"/>
      <c r="AO23" s="504" t="s">
        <v>176</v>
      </c>
      <c r="AP23" s="505"/>
      <c r="AQ23" s="505"/>
      <c r="AR23" s="505"/>
      <c r="AS23" s="506"/>
      <c r="AT23" s="504" t="s">
        <v>177</v>
      </c>
      <c r="AU23" s="505"/>
      <c r="AV23" s="505"/>
      <c r="AW23" s="506"/>
      <c r="AX23" s="504" t="s">
        <v>178</v>
      </c>
      <c r="AY23" s="505"/>
      <c r="AZ23" s="505"/>
      <c r="BA23" s="601"/>
    </row>
    <row r="24" spans="1:58">
      <c r="A24" s="603"/>
      <c r="B24" s="195">
        <v>1</v>
      </c>
      <c r="C24" s="180">
        <f>B24+1</f>
        <v>2</v>
      </c>
      <c r="D24" s="180">
        <f t="shared" ref="D24:BA24" si="0">C24+1</f>
        <v>3</v>
      </c>
      <c r="E24" s="180">
        <f t="shared" si="0"/>
        <v>4</v>
      </c>
      <c r="F24" s="180">
        <f t="shared" si="0"/>
        <v>5</v>
      </c>
      <c r="G24" s="180">
        <f t="shared" si="0"/>
        <v>6</v>
      </c>
      <c r="H24" s="180">
        <f t="shared" si="0"/>
        <v>7</v>
      </c>
      <c r="I24" s="180">
        <f t="shared" si="0"/>
        <v>8</v>
      </c>
      <c r="J24" s="180">
        <f t="shared" si="0"/>
        <v>9</v>
      </c>
      <c r="K24" s="180">
        <f t="shared" si="0"/>
        <v>10</v>
      </c>
      <c r="L24" s="180">
        <f t="shared" si="0"/>
        <v>11</v>
      </c>
      <c r="M24" s="180">
        <f t="shared" si="0"/>
        <v>12</v>
      </c>
      <c r="N24" s="180">
        <f t="shared" si="0"/>
        <v>13</v>
      </c>
      <c r="O24" s="180">
        <f t="shared" si="0"/>
        <v>14</v>
      </c>
      <c r="P24" s="180">
        <f t="shared" si="0"/>
        <v>15</v>
      </c>
      <c r="Q24" s="180">
        <f t="shared" si="0"/>
        <v>16</v>
      </c>
      <c r="R24" s="180">
        <f t="shared" si="0"/>
        <v>17</v>
      </c>
      <c r="S24" s="180">
        <f t="shared" si="0"/>
        <v>18</v>
      </c>
      <c r="T24" s="180">
        <f t="shared" si="0"/>
        <v>19</v>
      </c>
      <c r="U24" s="180">
        <f t="shared" si="0"/>
        <v>20</v>
      </c>
      <c r="V24" s="180">
        <f t="shared" si="0"/>
        <v>21</v>
      </c>
      <c r="W24" s="180">
        <f t="shared" si="0"/>
        <v>22</v>
      </c>
      <c r="X24" s="180">
        <f t="shared" si="0"/>
        <v>23</v>
      </c>
      <c r="Y24" s="180">
        <f t="shared" si="0"/>
        <v>24</v>
      </c>
      <c r="Z24" s="180">
        <f t="shared" si="0"/>
        <v>25</v>
      </c>
      <c r="AA24" s="180">
        <f t="shared" si="0"/>
        <v>26</v>
      </c>
      <c r="AB24" s="180">
        <f t="shared" si="0"/>
        <v>27</v>
      </c>
      <c r="AC24" s="180">
        <f t="shared" si="0"/>
        <v>28</v>
      </c>
      <c r="AD24" s="180">
        <f t="shared" si="0"/>
        <v>29</v>
      </c>
      <c r="AE24" s="180">
        <f t="shared" si="0"/>
        <v>30</v>
      </c>
      <c r="AF24" s="180">
        <f t="shared" si="0"/>
        <v>31</v>
      </c>
      <c r="AG24" s="180">
        <f t="shared" si="0"/>
        <v>32</v>
      </c>
      <c r="AH24" s="180">
        <f t="shared" si="0"/>
        <v>33</v>
      </c>
      <c r="AI24" s="180">
        <f t="shared" si="0"/>
        <v>34</v>
      </c>
      <c r="AJ24" s="180">
        <f t="shared" si="0"/>
        <v>35</v>
      </c>
      <c r="AK24" s="180">
        <f t="shared" si="0"/>
        <v>36</v>
      </c>
      <c r="AL24" s="180">
        <f t="shared" si="0"/>
        <v>37</v>
      </c>
      <c r="AM24" s="180">
        <f t="shared" si="0"/>
        <v>38</v>
      </c>
      <c r="AN24" s="180">
        <f t="shared" si="0"/>
        <v>39</v>
      </c>
      <c r="AO24" s="180">
        <f t="shared" si="0"/>
        <v>40</v>
      </c>
      <c r="AP24" s="180">
        <f t="shared" si="0"/>
        <v>41</v>
      </c>
      <c r="AQ24" s="180">
        <f t="shared" si="0"/>
        <v>42</v>
      </c>
      <c r="AR24" s="180">
        <f t="shared" si="0"/>
        <v>43</v>
      </c>
      <c r="AS24" s="180">
        <f t="shared" si="0"/>
        <v>44</v>
      </c>
      <c r="AT24" s="180">
        <f t="shared" si="0"/>
        <v>45</v>
      </c>
      <c r="AU24" s="180">
        <f t="shared" si="0"/>
        <v>46</v>
      </c>
      <c r="AV24" s="180">
        <f t="shared" si="0"/>
        <v>47</v>
      </c>
      <c r="AW24" s="180">
        <f t="shared" si="0"/>
        <v>48</v>
      </c>
      <c r="AX24" s="180">
        <f t="shared" si="0"/>
        <v>49</v>
      </c>
      <c r="AY24" s="180">
        <f t="shared" si="0"/>
        <v>50</v>
      </c>
      <c r="AZ24" s="180">
        <f t="shared" si="0"/>
        <v>51</v>
      </c>
      <c r="BA24" s="185">
        <f t="shared" si="0"/>
        <v>52</v>
      </c>
    </row>
    <row r="25" spans="1:58" ht="29.25" customHeight="1" thickBot="1">
      <c r="A25" s="604"/>
      <c r="B25" s="196" t="s">
        <v>310</v>
      </c>
      <c r="C25" s="197" t="s">
        <v>311</v>
      </c>
      <c r="D25" s="197" t="s">
        <v>312</v>
      </c>
      <c r="E25" s="197" t="s">
        <v>313</v>
      </c>
      <c r="F25" s="197" t="s">
        <v>314</v>
      </c>
      <c r="G25" s="197" t="s">
        <v>315</v>
      </c>
      <c r="H25" s="197" t="s">
        <v>316</v>
      </c>
      <c r="I25" s="197" t="s">
        <v>317</v>
      </c>
      <c r="J25" s="197" t="s">
        <v>318</v>
      </c>
      <c r="K25" s="197" t="s">
        <v>319</v>
      </c>
      <c r="L25" s="197" t="s">
        <v>320</v>
      </c>
      <c r="M25" s="197" t="s">
        <v>321</v>
      </c>
      <c r="N25" s="197" t="s">
        <v>322</v>
      </c>
      <c r="O25" s="197" t="s">
        <v>310</v>
      </c>
      <c r="P25" s="197" t="s">
        <v>311</v>
      </c>
      <c r="Q25" s="197" t="s">
        <v>312</v>
      </c>
      <c r="R25" s="197" t="s">
        <v>313</v>
      </c>
      <c r="S25" s="197" t="s">
        <v>323</v>
      </c>
      <c r="T25" s="197" t="s">
        <v>324</v>
      </c>
      <c r="U25" s="197" t="s">
        <v>325</v>
      </c>
      <c r="V25" s="197" t="s">
        <v>326</v>
      </c>
      <c r="W25" s="197" t="s">
        <v>327</v>
      </c>
      <c r="X25" s="197" t="s">
        <v>328</v>
      </c>
      <c r="Y25" s="197" t="s">
        <v>329</v>
      </c>
      <c r="Z25" s="197" t="s">
        <v>330</v>
      </c>
      <c r="AA25" s="197" t="s">
        <v>331</v>
      </c>
      <c r="AB25" s="197" t="s">
        <v>328</v>
      </c>
      <c r="AC25" s="197" t="s">
        <v>329</v>
      </c>
      <c r="AD25" s="197" t="s">
        <v>330</v>
      </c>
      <c r="AE25" s="197" t="s">
        <v>332</v>
      </c>
      <c r="AF25" s="197" t="s">
        <v>333</v>
      </c>
      <c r="AG25" s="197" t="s">
        <v>334</v>
      </c>
      <c r="AH25" s="197" t="s">
        <v>316</v>
      </c>
      <c r="AI25" s="197" t="s">
        <v>317</v>
      </c>
      <c r="AJ25" s="197" t="s">
        <v>335</v>
      </c>
      <c r="AK25" s="197" t="s">
        <v>336</v>
      </c>
      <c r="AL25" s="197" t="s">
        <v>337</v>
      </c>
      <c r="AM25" s="197" t="s">
        <v>338</v>
      </c>
      <c r="AN25" s="197" t="s">
        <v>339</v>
      </c>
      <c r="AO25" s="197" t="s">
        <v>310</v>
      </c>
      <c r="AP25" s="197" t="s">
        <v>311</v>
      </c>
      <c r="AQ25" s="197" t="s">
        <v>312</v>
      </c>
      <c r="AR25" s="197" t="s">
        <v>313</v>
      </c>
      <c r="AS25" s="197" t="s">
        <v>340</v>
      </c>
      <c r="AT25" s="197" t="s">
        <v>315</v>
      </c>
      <c r="AU25" s="197" t="s">
        <v>316</v>
      </c>
      <c r="AV25" s="197" t="s">
        <v>317</v>
      </c>
      <c r="AW25" s="197" t="s">
        <v>318</v>
      </c>
      <c r="AX25" s="197" t="s">
        <v>319</v>
      </c>
      <c r="AY25" s="197" t="s">
        <v>320</v>
      </c>
      <c r="AZ25" s="197" t="s">
        <v>321</v>
      </c>
      <c r="BA25" s="198" t="s">
        <v>322</v>
      </c>
    </row>
    <row r="26" spans="1:58" ht="13.5" thickBot="1">
      <c r="A26" s="605"/>
      <c r="B26" s="227">
        <v>1</v>
      </c>
      <c r="C26" s="228">
        <v>2</v>
      </c>
      <c r="D26" s="228">
        <v>3</v>
      </c>
      <c r="E26" s="228">
        <v>4</v>
      </c>
      <c r="F26" s="228">
        <v>5</v>
      </c>
      <c r="G26" s="228">
        <v>6</v>
      </c>
      <c r="H26" s="228">
        <v>7</v>
      </c>
      <c r="I26" s="228">
        <v>8</v>
      </c>
      <c r="J26" s="228">
        <v>9</v>
      </c>
      <c r="K26" s="228">
        <v>10</v>
      </c>
      <c r="L26" s="228">
        <v>11</v>
      </c>
      <c r="M26" s="228">
        <v>12</v>
      </c>
      <c r="N26" s="228">
        <v>13</v>
      </c>
      <c r="O26" s="228">
        <v>14</v>
      </c>
      <c r="P26" s="228">
        <v>15</v>
      </c>
      <c r="Q26" s="228">
        <v>16</v>
      </c>
      <c r="R26" s="228">
        <v>17</v>
      </c>
      <c r="S26" s="228">
        <v>18</v>
      </c>
      <c r="T26" s="228" t="s">
        <v>7</v>
      </c>
      <c r="U26" s="228" t="s">
        <v>7</v>
      </c>
      <c r="V26" s="228" t="s">
        <v>7</v>
      </c>
      <c r="W26" s="228" t="s">
        <v>7</v>
      </c>
      <c r="X26" s="228" t="s">
        <v>7</v>
      </c>
      <c r="Y26" s="228">
        <v>1</v>
      </c>
      <c r="Z26" s="228">
        <v>2</v>
      </c>
      <c r="AA26" s="228">
        <v>3</v>
      </c>
      <c r="AB26" s="228">
        <v>4</v>
      </c>
      <c r="AC26" s="228">
        <v>5</v>
      </c>
      <c r="AD26" s="228">
        <v>6</v>
      </c>
      <c r="AE26" s="228">
        <v>7</v>
      </c>
      <c r="AF26" s="228">
        <v>8</v>
      </c>
      <c r="AG26" s="228">
        <v>9</v>
      </c>
      <c r="AH26" s="228">
        <v>10</v>
      </c>
      <c r="AI26" s="228">
        <v>11</v>
      </c>
      <c r="AJ26" s="228">
        <v>12</v>
      </c>
      <c r="AK26" s="228">
        <v>13</v>
      </c>
      <c r="AL26" s="228">
        <v>14</v>
      </c>
      <c r="AM26" s="228">
        <v>15</v>
      </c>
      <c r="AN26" s="228">
        <v>16</v>
      </c>
      <c r="AO26" s="228">
        <v>17</v>
      </c>
      <c r="AP26" s="228" t="s">
        <v>7</v>
      </c>
      <c r="AQ26" s="228" t="s">
        <v>7</v>
      </c>
      <c r="AR26" s="228" t="s">
        <v>7</v>
      </c>
      <c r="AS26" s="228" t="s">
        <v>7</v>
      </c>
      <c r="AT26" s="228" t="s">
        <v>7</v>
      </c>
      <c r="AU26" s="229" t="s">
        <v>7</v>
      </c>
      <c r="AV26" s="229"/>
      <c r="AW26" s="229"/>
      <c r="AX26" s="229"/>
      <c r="AY26" s="229"/>
      <c r="AZ26" s="229"/>
      <c r="BA26" s="230"/>
    </row>
    <row r="27" spans="1:58" ht="16.5" thickBot="1">
      <c r="A27" s="231" t="s">
        <v>198</v>
      </c>
      <c r="B27" s="244" t="s">
        <v>347</v>
      </c>
      <c r="C27" s="243" t="s">
        <v>347</v>
      </c>
      <c r="D27" s="243" t="s">
        <v>347</v>
      </c>
      <c r="E27" s="243" t="s">
        <v>347</v>
      </c>
      <c r="F27" s="243" t="s">
        <v>347</v>
      </c>
      <c r="G27" s="243" t="s">
        <v>347</v>
      </c>
      <c r="H27" s="243" t="s">
        <v>347</v>
      </c>
      <c r="I27" s="243" t="s">
        <v>347</v>
      </c>
      <c r="J27" s="243" t="s">
        <v>347</v>
      </c>
      <c r="K27" s="243" t="s">
        <v>347</v>
      </c>
      <c r="L27" s="243" t="s">
        <v>347</v>
      </c>
      <c r="M27" s="243" t="s">
        <v>347</v>
      </c>
      <c r="N27" s="243" t="s">
        <v>347</v>
      </c>
      <c r="O27" s="243" t="s">
        <v>347</v>
      </c>
      <c r="P27" s="243" t="s">
        <v>347</v>
      </c>
      <c r="Q27" s="243" t="s">
        <v>347</v>
      </c>
      <c r="R27" s="243" t="s">
        <v>347</v>
      </c>
      <c r="S27" s="243" t="s">
        <v>347</v>
      </c>
      <c r="T27" s="243" t="s">
        <v>217</v>
      </c>
      <c r="U27" s="243" t="s">
        <v>348</v>
      </c>
      <c r="V27" s="243" t="s">
        <v>348</v>
      </c>
      <c r="W27" s="243" t="s">
        <v>348</v>
      </c>
      <c r="X27" s="243" t="s">
        <v>217</v>
      </c>
      <c r="Y27" s="243" t="s">
        <v>347</v>
      </c>
      <c r="Z27" s="243" t="s">
        <v>347</v>
      </c>
      <c r="AA27" s="243" t="s">
        <v>347</v>
      </c>
      <c r="AB27" s="243" t="s">
        <v>347</v>
      </c>
      <c r="AC27" s="243" t="s">
        <v>347</v>
      </c>
      <c r="AD27" s="243" t="s">
        <v>347</v>
      </c>
      <c r="AE27" s="243" t="s">
        <v>347</v>
      </c>
      <c r="AF27" s="243" t="s">
        <v>347</v>
      </c>
      <c r="AG27" s="243" t="s">
        <v>347</v>
      </c>
      <c r="AH27" s="243" t="s">
        <v>347</v>
      </c>
      <c r="AI27" s="243" t="s">
        <v>347</v>
      </c>
      <c r="AJ27" s="243" t="s">
        <v>347</v>
      </c>
      <c r="AK27" s="243" t="s">
        <v>347</v>
      </c>
      <c r="AL27" s="243" t="s">
        <v>347</v>
      </c>
      <c r="AM27" s="243" t="s">
        <v>347</v>
      </c>
      <c r="AN27" s="243" t="s">
        <v>347</v>
      </c>
      <c r="AO27" s="243" t="s">
        <v>348</v>
      </c>
      <c r="AP27" s="243" t="s">
        <v>348</v>
      </c>
      <c r="AQ27" s="243" t="s">
        <v>348</v>
      </c>
      <c r="AR27" s="243" t="s">
        <v>445</v>
      </c>
      <c r="AS27" s="243" t="s">
        <v>445</v>
      </c>
      <c r="AT27" s="243" t="s">
        <v>217</v>
      </c>
      <c r="AU27" s="243" t="s">
        <v>217</v>
      </c>
      <c r="AV27" s="243" t="s">
        <v>217</v>
      </c>
      <c r="AW27" s="243" t="s">
        <v>217</v>
      </c>
      <c r="AX27" s="243" t="s">
        <v>217</v>
      </c>
      <c r="AY27" s="243" t="s">
        <v>217</v>
      </c>
      <c r="AZ27" s="243" t="s">
        <v>217</v>
      </c>
      <c r="BA27" s="245" t="s">
        <v>217</v>
      </c>
      <c r="BB27" s="578"/>
      <c r="BC27" s="579"/>
      <c r="BD27" s="579"/>
      <c r="BE27" s="579"/>
      <c r="BF27" s="579"/>
    </row>
    <row r="28" spans="1:58" ht="15.75">
      <c r="A28" s="232" t="s">
        <v>200</v>
      </c>
      <c r="B28" s="242" t="s">
        <v>347</v>
      </c>
      <c r="C28" s="238" t="s">
        <v>347</v>
      </c>
      <c r="D28" s="238" t="s">
        <v>347</v>
      </c>
      <c r="E28" s="238" t="s">
        <v>347</v>
      </c>
      <c r="F28" s="238" t="s">
        <v>347</v>
      </c>
      <c r="G28" s="238" t="s">
        <v>347</v>
      </c>
      <c r="H28" s="238" t="s">
        <v>347</v>
      </c>
      <c r="I28" s="238" t="s">
        <v>347</v>
      </c>
      <c r="J28" s="238" t="s">
        <v>347</v>
      </c>
      <c r="K28" s="238" t="s">
        <v>347</v>
      </c>
      <c r="L28" s="238" t="s">
        <v>347</v>
      </c>
      <c r="M28" s="238" t="s">
        <v>347</v>
      </c>
      <c r="N28" s="238" t="s">
        <v>347</v>
      </c>
      <c r="O28" s="238" t="s">
        <v>347</v>
      </c>
      <c r="P28" s="238" t="s">
        <v>347</v>
      </c>
      <c r="Q28" s="238" t="s">
        <v>347</v>
      </c>
      <c r="R28" s="238" t="s">
        <v>347</v>
      </c>
      <c r="S28" s="238" t="s">
        <v>347</v>
      </c>
      <c r="T28" s="238" t="s">
        <v>217</v>
      </c>
      <c r="U28" s="238" t="s">
        <v>348</v>
      </c>
      <c r="V28" s="238" t="s">
        <v>348</v>
      </c>
      <c r="W28" s="238" t="s">
        <v>348</v>
      </c>
      <c r="X28" s="238" t="s">
        <v>217</v>
      </c>
      <c r="Y28" s="238" t="s">
        <v>347</v>
      </c>
      <c r="Z28" s="238" t="s">
        <v>347</v>
      </c>
      <c r="AA28" s="238" t="s">
        <v>347</v>
      </c>
      <c r="AB28" s="238" t="s">
        <v>347</v>
      </c>
      <c r="AC28" s="238" t="s">
        <v>347</v>
      </c>
      <c r="AD28" s="238" t="s">
        <v>347</v>
      </c>
      <c r="AE28" s="238" t="s">
        <v>347</v>
      </c>
      <c r="AF28" s="238" t="s">
        <v>347</v>
      </c>
      <c r="AG28" s="238" t="s">
        <v>347</v>
      </c>
      <c r="AH28" s="238" t="s">
        <v>347</v>
      </c>
      <c r="AI28" s="238" t="s">
        <v>347</v>
      </c>
      <c r="AJ28" s="238" t="s">
        <v>347</v>
      </c>
      <c r="AK28" s="238" t="s">
        <v>347</v>
      </c>
      <c r="AL28" s="238" t="s">
        <v>347</v>
      </c>
      <c r="AM28" s="238" t="s">
        <v>347</v>
      </c>
      <c r="AN28" s="238" t="s">
        <v>347</v>
      </c>
      <c r="AO28" s="238" t="s">
        <v>348</v>
      </c>
      <c r="AP28" s="238" t="s">
        <v>348</v>
      </c>
      <c r="AQ28" s="238" t="s">
        <v>348</v>
      </c>
      <c r="AR28" s="238" t="s">
        <v>445</v>
      </c>
      <c r="AS28" s="238" t="s">
        <v>445</v>
      </c>
      <c r="AT28" s="238" t="s">
        <v>217</v>
      </c>
      <c r="AU28" s="238" t="s">
        <v>217</v>
      </c>
      <c r="AV28" s="238" t="s">
        <v>217</v>
      </c>
      <c r="AW28" s="238" t="s">
        <v>217</v>
      </c>
      <c r="AX28" s="238" t="s">
        <v>217</v>
      </c>
      <c r="AY28" s="238" t="s">
        <v>217</v>
      </c>
      <c r="AZ28" s="238" t="s">
        <v>217</v>
      </c>
      <c r="BA28" s="240" t="s">
        <v>217</v>
      </c>
    </row>
    <row r="29" spans="1:58" ht="15.75">
      <c r="A29" s="232" t="s">
        <v>201</v>
      </c>
      <c r="B29" s="242" t="s">
        <v>347</v>
      </c>
      <c r="C29" s="238" t="s">
        <v>347</v>
      </c>
      <c r="D29" s="238" t="s">
        <v>347</v>
      </c>
      <c r="E29" s="238" t="s">
        <v>347</v>
      </c>
      <c r="F29" s="238" t="s">
        <v>347</v>
      </c>
      <c r="G29" s="238" t="s">
        <v>347</v>
      </c>
      <c r="H29" s="238" t="s">
        <v>347</v>
      </c>
      <c r="I29" s="238" t="s">
        <v>347</v>
      </c>
      <c r="J29" s="238" t="s">
        <v>347</v>
      </c>
      <c r="K29" s="238" t="s">
        <v>347</v>
      </c>
      <c r="L29" s="238" t="s">
        <v>347</v>
      </c>
      <c r="M29" s="238" t="s">
        <v>347</v>
      </c>
      <c r="N29" s="238" t="s">
        <v>347</v>
      </c>
      <c r="O29" s="238" t="s">
        <v>347</v>
      </c>
      <c r="P29" s="238" t="s">
        <v>347</v>
      </c>
      <c r="Q29" s="238" t="s">
        <v>347</v>
      </c>
      <c r="R29" s="238" t="s">
        <v>347</v>
      </c>
      <c r="S29" s="238" t="s">
        <v>347</v>
      </c>
      <c r="T29" s="238" t="s">
        <v>217</v>
      </c>
      <c r="U29" s="238" t="s">
        <v>348</v>
      </c>
      <c r="V29" s="238" t="s">
        <v>348</v>
      </c>
      <c r="W29" s="238" t="s">
        <v>348</v>
      </c>
      <c r="X29" s="238" t="s">
        <v>217</v>
      </c>
      <c r="Y29" s="238" t="s">
        <v>347</v>
      </c>
      <c r="Z29" s="238" t="s">
        <v>347</v>
      </c>
      <c r="AA29" s="238" t="s">
        <v>347</v>
      </c>
      <c r="AB29" s="238" t="s">
        <v>347</v>
      </c>
      <c r="AC29" s="238" t="s">
        <v>347</v>
      </c>
      <c r="AD29" s="238" t="s">
        <v>347</v>
      </c>
      <c r="AE29" s="238" t="s">
        <v>347</v>
      </c>
      <c r="AF29" s="238" t="s">
        <v>347</v>
      </c>
      <c r="AG29" s="238" t="s">
        <v>347</v>
      </c>
      <c r="AH29" s="238" t="s">
        <v>347</v>
      </c>
      <c r="AI29" s="238" t="s">
        <v>347</v>
      </c>
      <c r="AJ29" s="238" t="s">
        <v>347</v>
      </c>
      <c r="AK29" s="238" t="s">
        <v>347</v>
      </c>
      <c r="AL29" s="238" t="s">
        <v>347</v>
      </c>
      <c r="AM29" s="238" t="s">
        <v>347</v>
      </c>
      <c r="AN29" s="238" t="s">
        <v>348</v>
      </c>
      <c r="AO29" s="238" t="s">
        <v>348</v>
      </c>
      <c r="AP29" s="238" t="s">
        <v>348</v>
      </c>
      <c r="AQ29" s="238" t="s">
        <v>445</v>
      </c>
      <c r="AR29" s="238" t="s">
        <v>445</v>
      </c>
      <c r="AS29" s="238" t="s">
        <v>445</v>
      </c>
      <c r="AT29" s="238" t="s">
        <v>217</v>
      </c>
      <c r="AU29" s="238" t="s">
        <v>217</v>
      </c>
      <c r="AV29" s="238" t="s">
        <v>217</v>
      </c>
      <c r="AW29" s="238" t="s">
        <v>217</v>
      </c>
      <c r="AX29" s="238" t="s">
        <v>217</v>
      </c>
      <c r="AY29" s="238" t="s">
        <v>217</v>
      </c>
      <c r="AZ29" s="238" t="s">
        <v>217</v>
      </c>
      <c r="BA29" s="240" t="s">
        <v>217</v>
      </c>
    </row>
    <row r="30" spans="1:58" ht="16.5" thickBot="1">
      <c r="A30" s="233" t="s">
        <v>202</v>
      </c>
      <c r="B30" s="241" t="s">
        <v>347</v>
      </c>
      <c r="C30" s="239" t="s">
        <v>347</v>
      </c>
      <c r="D30" s="239" t="s">
        <v>347</v>
      </c>
      <c r="E30" s="239" t="s">
        <v>347</v>
      </c>
      <c r="F30" s="239" t="s">
        <v>347</v>
      </c>
      <c r="G30" s="239" t="s">
        <v>347</v>
      </c>
      <c r="H30" s="239" t="s">
        <v>347</v>
      </c>
      <c r="I30" s="239" t="s">
        <v>347</v>
      </c>
      <c r="J30" s="239" t="s">
        <v>347</v>
      </c>
      <c r="K30" s="239" t="s">
        <v>347</v>
      </c>
      <c r="L30" s="239" t="s">
        <v>347</v>
      </c>
      <c r="M30" s="239" t="s">
        <v>347</v>
      </c>
      <c r="N30" s="239" t="s">
        <v>347</v>
      </c>
      <c r="O30" s="239" t="s">
        <v>347</v>
      </c>
      <c r="P30" s="239" t="s">
        <v>347</v>
      </c>
      <c r="Q30" s="239" t="s">
        <v>347</v>
      </c>
      <c r="R30" s="239" t="s">
        <v>347</v>
      </c>
      <c r="S30" s="239" t="s">
        <v>347</v>
      </c>
      <c r="T30" s="239" t="s">
        <v>217</v>
      </c>
      <c r="U30" s="239" t="s">
        <v>348</v>
      </c>
      <c r="V30" s="239" t="s">
        <v>348</v>
      </c>
      <c r="W30" s="239" t="s">
        <v>348</v>
      </c>
      <c r="X30" s="239" t="s">
        <v>217</v>
      </c>
      <c r="Y30" s="239" t="s">
        <v>445</v>
      </c>
      <c r="Z30" s="239" t="s">
        <v>445</v>
      </c>
      <c r="AA30" s="239" t="s">
        <v>445</v>
      </c>
      <c r="AB30" s="239" t="s">
        <v>347</v>
      </c>
      <c r="AC30" s="239" t="s">
        <v>347</v>
      </c>
      <c r="AD30" s="239" t="s">
        <v>347</v>
      </c>
      <c r="AE30" s="239" t="s">
        <v>347</v>
      </c>
      <c r="AF30" s="239" t="s">
        <v>347</v>
      </c>
      <c r="AG30" s="239" t="s">
        <v>347</v>
      </c>
      <c r="AH30" s="239" t="s">
        <v>347</v>
      </c>
      <c r="AI30" s="239" t="s">
        <v>347</v>
      </c>
      <c r="AJ30" s="239" t="s">
        <v>347</v>
      </c>
      <c r="AK30" s="239" t="s">
        <v>347</v>
      </c>
      <c r="AL30" s="239" t="s">
        <v>347</v>
      </c>
      <c r="AM30" s="239" t="s">
        <v>347</v>
      </c>
      <c r="AN30" s="239" t="s">
        <v>347</v>
      </c>
      <c r="AO30" s="239" t="s">
        <v>348</v>
      </c>
      <c r="AP30" s="239" t="s">
        <v>348</v>
      </c>
      <c r="AQ30" s="239" t="s">
        <v>341</v>
      </c>
      <c r="AR30" s="239" t="s">
        <v>341</v>
      </c>
      <c r="AS30" s="239"/>
      <c r="AT30" s="239"/>
      <c r="AU30" s="239"/>
      <c r="AV30" s="239"/>
      <c r="AW30" s="239"/>
      <c r="AX30" s="239"/>
      <c r="AY30" s="239"/>
      <c r="AZ30" s="239"/>
      <c r="BA30" s="226"/>
    </row>
    <row r="31" spans="1:58" ht="17.25" customHeight="1">
      <c r="A31" s="572" t="s">
        <v>449</v>
      </c>
      <c r="B31" s="573"/>
      <c r="C31" s="573"/>
      <c r="D31" s="573"/>
      <c r="E31" s="573"/>
      <c r="F31" s="573"/>
      <c r="G31" s="573"/>
      <c r="H31" s="573"/>
      <c r="I31" s="573"/>
      <c r="J31" s="573"/>
      <c r="K31" s="573"/>
      <c r="L31" s="573"/>
      <c r="M31" s="573"/>
      <c r="N31" s="573"/>
      <c r="O31" s="573"/>
      <c r="P31" s="573"/>
      <c r="Q31" s="573"/>
      <c r="R31" s="573"/>
      <c r="S31" s="573"/>
      <c r="T31" s="573"/>
      <c r="U31" s="573"/>
      <c r="V31" s="573"/>
      <c r="W31" s="573"/>
      <c r="X31" s="573"/>
      <c r="Y31" s="573"/>
      <c r="Z31" s="573"/>
      <c r="AA31" s="573"/>
      <c r="AB31" s="573"/>
      <c r="AC31" s="573"/>
      <c r="AD31" s="573"/>
      <c r="AE31" s="573"/>
      <c r="AF31" s="573"/>
      <c r="AG31" s="573"/>
      <c r="AH31" s="573"/>
      <c r="AI31" s="573"/>
      <c r="AJ31" s="573"/>
      <c r="AK31" s="573"/>
      <c r="AL31" s="573"/>
      <c r="AM31" s="573"/>
      <c r="AN31" s="573"/>
      <c r="AO31" s="573"/>
      <c r="AP31" s="573"/>
      <c r="AQ31" s="573"/>
      <c r="AR31" s="573"/>
      <c r="AS31" s="573"/>
      <c r="AT31" s="573"/>
      <c r="AU31" s="573"/>
      <c r="AV31" s="573"/>
      <c r="AW31" s="573"/>
      <c r="AX31" s="573"/>
      <c r="AY31" s="573"/>
      <c r="AZ31" s="573"/>
      <c r="BA31" s="573"/>
    </row>
    <row r="32" spans="1:58" ht="16.5" thickBot="1">
      <c r="A32" s="576" t="s">
        <v>411</v>
      </c>
      <c r="B32" s="576"/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  <c r="AJ32" s="576"/>
      <c r="AK32" s="576"/>
      <c r="AL32" s="576"/>
      <c r="AM32" s="576"/>
      <c r="AN32" s="576"/>
      <c r="AO32" s="576"/>
      <c r="AP32" s="576"/>
      <c r="AQ32" s="576"/>
      <c r="AR32" s="576"/>
      <c r="AS32" s="576"/>
      <c r="AT32" s="576"/>
      <c r="AU32" s="576"/>
      <c r="AV32" s="576"/>
      <c r="AW32" s="576"/>
      <c r="AX32" s="576"/>
      <c r="AY32" s="576"/>
      <c r="AZ32" s="576"/>
      <c r="BA32" s="576"/>
      <c r="BB32" s="191"/>
      <c r="BC32" s="191"/>
    </row>
    <row r="33" spans="1:52" ht="12.75" customHeight="1">
      <c r="A33" s="543" t="s">
        <v>263</v>
      </c>
      <c r="B33" s="543" t="s">
        <v>280</v>
      </c>
      <c r="C33" s="543"/>
      <c r="D33" s="543" t="s">
        <v>282</v>
      </c>
      <c r="E33" s="543"/>
      <c r="F33" s="531" t="s">
        <v>260</v>
      </c>
      <c r="G33" s="531"/>
      <c r="H33" s="586" t="s">
        <v>386</v>
      </c>
      <c r="I33" s="586"/>
      <c r="J33" s="543" t="s">
        <v>301</v>
      </c>
      <c r="K33" s="543"/>
      <c r="L33" s="531" t="s">
        <v>185</v>
      </c>
      <c r="M33" s="531"/>
      <c r="N33" s="543" t="s">
        <v>281</v>
      </c>
      <c r="O33" s="543"/>
      <c r="P33" s="187"/>
      <c r="Q33" s="187"/>
      <c r="R33" s="560" t="s">
        <v>266</v>
      </c>
      <c r="S33" s="561"/>
      <c r="T33" s="561"/>
      <c r="U33" s="561"/>
      <c r="V33" s="561"/>
      <c r="W33" s="561"/>
      <c r="X33" s="562"/>
      <c r="Y33" s="589" t="s">
        <v>32</v>
      </c>
      <c r="Z33" s="589"/>
      <c r="AA33" s="589"/>
      <c r="AB33" s="549" t="s">
        <v>379</v>
      </c>
      <c r="AC33" s="549"/>
      <c r="AD33" s="550"/>
      <c r="AI33" s="555" t="s">
        <v>299</v>
      </c>
      <c r="AJ33" s="525" t="s">
        <v>346</v>
      </c>
      <c r="AK33" s="525"/>
      <c r="AL33" s="525"/>
      <c r="AM33" s="525"/>
      <c r="AN33" s="525"/>
      <c r="AO33" s="525"/>
      <c r="AP33" s="525"/>
      <c r="AQ33" s="525"/>
      <c r="AR33" s="525"/>
      <c r="AS33" s="525"/>
      <c r="AT33" s="525"/>
      <c r="AU33" s="525"/>
      <c r="AV33" s="525"/>
      <c r="AW33" s="525"/>
      <c r="AX33" s="537" t="s">
        <v>32</v>
      </c>
      <c r="AY33" s="537"/>
      <c r="AZ33" s="538"/>
    </row>
    <row r="34" spans="1:52" ht="59.25" customHeight="1">
      <c r="A34" s="544"/>
      <c r="B34" s="544"/>
      <c r="C34" s="544"/>
      <c r="D34" s="544"/>
      <c r="E34" s="544"/>
      <c r="F34" s="532"/>
      <c r="G34" s="532"/>
      <c r="H34" s="587"/>
      <c r="I34" s="587"/>
      <c r="J34" s="544"/>
      <c r="K34" s="544"/>
      <c r="L34" s="532"/>
      <c r="M34" s="532"/>
      <c r="N34" s="544"/>
      <c r="O34" s="544"/>
      <c r="P34" s="187"/>
      <c r="Q34" s="187"/>
      <c r="R34" s="563"/>
      <c r="S34" s="564"/>
      <c r="T34" s="564"/>
      <c r="U34" s="564"/>
      <c r="V34" s="564"/>
      <c r="W34" s="564"/>
      <c r="X34" s="565"/>
      <c r="Y34" s="590"/>
      <c r="Z34" s="590"/>
      <c r="AA34" s="590"/>
      <c r="AB34" s="551"/>
      <c r="AC34" s="551"/>
      <c r="AD34" s="552"/>
      <c r="AI34" s="556"/>
      <c r="AJ34" s="526"/>
      <c r="AK34" s="526"/>
      <c r="AL34" s="526"/>
      <c r="AM34" s="526"/>
      <c r="AN34" s="526"/>
      <c r="AO34" s="526"/>
      <c r="AP34" s="526"/>
      <c r="AQ34" s="526"/>
      <c r="AR34" s="526"/>
      <c r="AS34" s="526"/>
      <c r="AT34" s="526"/>
      <c r="AU34" s="526"/>
      <c r="AV34" s="526"/>
      <c r="AW34" s="526"/>
      <c r="AX34" s="539"/>
      <c r="AY34" s="539"/>
      <c r="AZ34" s="540"/>
    </row>
    <row r="35" spans="1:52" ht="12.75" customHeight="1">
      <c r="A35" s="574"/>
      <c r="B35" s="544"/>
      <c r="C35" s="544"/>
      <c r="D35" s="544"/>
      <c r="E35" s="544"/>
      <c r="F35" s="532"/>
      <c r="G35" s="532"/>
      <c r="H35" s="587"/>
      <c r="I35" s="587"/>
      <c r="J35" s="544"/>
      <c r="K35" s="544"/>
      <c r="L35" s="532"/>
      <c r="M35" s="532"/>
      <c r="N35" s="544"/>
      <c r="O35" s="544"/>
      <c r="P35" s="187"/>
      <c r="Q35" s="187"/>
      <c r="R35" s="563"/>
      <c r="S35" s="564"/>
      <c r="T35" s="564"/>
      <c r="U35" s="564"/>
      <c r="V35" s="564"/>
      <c r="W35" s="564"/>
      <c r="X35" s="565"/>
      <c r="Y35" s="590"/>
      <c r="Z35" s="590"/>
      <c r="AA35" s="590"/>
      <c r="AB35" s="551"/>
      <c r="AC35" s="551"/>
      <c r="AD35" s="552"/>
      <c r="AI35" s="556"/>
      <c r="AJ35" s="526"/>
      <c r="AK35" s="526"/>
      <c r="AL35" s="526"/>
      <c r="AM35" s="526"/>
      <c r="AN35" s="526"/>
      <c r="AO35" s="526"/>
      <c r="AP35" s="526"/>
      <c r="AQ35" s="526"/>
      <c r="AR35" s="526"/>
      <c r="AS35" s="526"/>
      <c r="AT35" s="526"/>
      <c r="AU35" s="526"/>
      <c r="AV35" s="526"/>
      <c r="AW35" s="526"/>
      <c r="AX35" s="539"/>
      <c r="AY35" s="539"/>
      <c r="AZ35" s="540"/>
    </row>
    <row r="36" spans="1:52" ht="34.5" customHeight="1" thickBot="1">
      <c r="A36" s="575"/>
      <c r="B36" s="545"/>
      <c r="C36" s="545"/>
      <c r="D36" s="545"/>
      <c r="E36" s="545"/>
      <c r="F36" s="533"/>
      <c r="G36" s="533"/>
      <c r="H36" s="588"/>
      <c r="I36" s="588"/>
      <c r="J36" s="545"/>
      <c r="K36" s="545"/>
      <c r="L36" s="533"/>
      <c r="M36" s="533"/>
      <c r="N36" s="545"/>
      <c r="O36" s="545"/>
      <c r="P36" s="187"/>
      <c r="Q36" s="187"/>
      <c r="R36" s="563"/>
      <c r="S36" s="564"/>
      <c r="T36" s="564"/>
      <c r="U36" s="564"/>
      <c r="V36" s="564"/>
      <c r="W36" s="564"/>
      <c r="X36" s="565"/>
      <c r="Y36" s="591"/>
      <c r="Z36" s="591"/>
      <c r="AA36" s="591"/>
      <c r="AB36" s="553"/>
      <c r="AC36" s="553"/>
      <c r="AD36" s="554"/>
      <c r="AI36" s="557"/>
      <c r="AJ36" s="527"/>
      <c r="AK36" s="527"/>
      <c r="AL36" s="527"/>
      <c r="AM36" s="527"/>
      <c r="AN36" s="527"/>
      <c r="AO36" s="527"/>
      <c r="AP36" s="527"/>
      <c r="AQ36" s="527"/>
      <c r="AR36" s="527"/>
      <c r="AS36" s="527"/>
      <c r="AT36" s="527"/>
      <c r="AU36" s="527"/>
      <c r="AV36" s="527"/>
      <c r="AW36" s="527"/>
      <c r="AX36" s="541"/>
      <c r="AY36" s="541"/>
      <c r="AZ36" s="542"/>
    </row>
    <row r="37" spans="1:52" ht="30.75" customHeight="1">
      <c r="A37" s="202" t="s">
        <v>198</v>
      </c>
      <c r="B37" s="528">
        <f>COUNTIF(B27:BA27,D27)</f>
        <v>34</v>
      </c>
      <c r="C37" s="529"/>
      <c r="D37" s="580">
        <f>COUNTIF(B27:BA27,V27)</f>
        <v>6</v>
      </c>
      <c r="E37" s="581"/>
      <c r="F37" s="528">
        <v>2</v>
      </c>
      <c r="G37" s="529"/>
      <c r="H37" s="580"/>
      <c r="I37" s="581"/>
      <c r="J37" s="528"/>
      <c r="K37" s="529"/>
      <c r="L37" s="580">
        <v>10</v>
      </c>
      <c r="M37" s="529"/>
      <c r="N37" s="584">
        <f>SUM(B37:L37)</f>
        <v>52</v>
      </c>
      <c r="O37" s="585"/>
      <c r="P37" s="188"/>
      <c r="Q37" s="188"/>
      <c r="R37" s="534" t="s">
        <v>451</v>
      </c>
      <c r="S37" s="535"/>
      <c r="T37" s="535"/>
      <c r="U37" s="535"/>
      <c r="V37" s="535"/>
      <c r="W37" s="535"/>
      <c r="X37" s="535"/>
      <c r="Y37" s="583">
        <v>2</v>
      </c>
      <c r="Z37" s="583"/>
      <c r="AA37" s="583"/>
      <c r="AB37" s="558">
        <v>2</v>
      </c>
      <c r="AC37" s="558"/>
      <c r="AD37" s="559"/>
      <c r="AI37" s="411">
        <v>1</v>
      </c>
      <c r="AJ37" s="522" t="s">
        <v>463</v>
      </c>
      <c r="AK37" s="523"/>
      <c r="AL37" s="523"/>
      <c r="AM37" s="523"/>
      <c r="AN37" s="523"/>
      <c r="AO37" s="523"/>
      <c r="AP37" s="523"/>
      <c r="AQ37" s="523"/>
      <c r="AR37" s="523"/>
      <c r="AS37" s="523"/>
      <c r="AT37" s="523"/>
      <c r="AU37" s="523"/>
      <c r="AV37" s="523"/>
      <c r="AW37" s="582"/>
      <c r="AX37" s="522">
        <v>8</v>
      </c>
      <c r="AY37" s="523"/>
      <c r="AZ37" s="524"/>
    </row>
    <row r="38" spans="1:52" ht="31.5" customHeight="1" thickBot="1">
      <c r="A38" s="203" t="s">
        <v>200</v>
      </c>
      <c r="B38" s="569">
        <f>COUNTIF(B28:BA28,D28)</f>
        <v>34</v>
      </c>
      <c r="C38" s="548"/>
      <c r="D38" s="547">
        <f>COUNTIF(B28:BA28,V28)</f>
        <v>6</v>
      </c>
      <c r="E38" s="577"/>
      <c r="F38" s="569">
        <v>2</v>
      </c>
      <c r="G38" s="548"/>
      <c r="H38" s="547"/>
      <c r="I38" s="577"/>
      <c r="J38" s="569"/>
      <c r="K38" s="548"/>
      <c r="L38" s="547">
        <v>10</v>
      </c>
      <c r="M38" s="548"/>
      <c r="N38" s="611">
        <f>SUM(B38:L38)</f>
        <v>52</v>
      </c>
      <c r="O38" s="612"/>
      <c r="P38" s="188"/>
      <c r="Q38" s="188"/>
      <c r="R38" s="570" t="s">
        <v>439</v>
      </c>
      <c r="S38" s="571"/>
      <c r="T38" s="571"/>
      <c r="U38" s="571"/>
      <c r="V38" s="571"/>
      <c r="W38" s="571"/>
      <c r="X38" s="571"/>
      <c r="Y38" s="536">
        <v>4</v>
      </c>
      <c r="Z38" s="536"/>
      <c r="AA38" s="536"/>
      <c r="AB38" s="536">
        <v>2</v>
      </c>
      <c r="AC38" s="536"/>
      <c r="AD38" s="546"/>
      <c r="AI38" s="412">
        <v>2</v>
      </c>
      <c r="AJ38" s="530" t="s">
        <v>464</v>
      </c>
      <c r="AK38" s="530"/>
      <c r="AL38" s="530"/>
      <c r="AM38" s="530"/>
      <c r="AN38" s="530"/>
      <c r="AO38" s="530"/>
      <c r="AP38" s="530"/>
      <c r="AQ38" s="530"/>
      <c r="AR38" s="530"/>
      <c r="AS38" s="530"/>
      <c r="AT38" s="530"/>
      <c r="AU38" s="530"/>
      <c r="AV38" s="530"/>
      <c r="AW38" s="530"/>
      <c r="AX38" s="608">
        <v>8</v>
      </c>
      <c r="AY38" s="609"/>
      <c r="AZ38" s="610"/>
    </row>
    <row r="39" spans="1:52" ht="33.75" customHeight="1">
      <c r="A39" s="203" t="s">
        <v>201</v>
      </c>
      <c r="B39" s="569">
        <v>33</v>
      </c>
      <c r="C39" s="548"/>
      <c r="D39" s="547">
        <v>6</v>
      </c>
      <c r="E39" s="577"/>
      <c r="F39" s="569">
        <v>3</v>
      </c>
      <c r="G39" s="548"/>
      <c r="H39" s="547"/>
      <c r="I39" s="577"/>
      <c r="J39" s="569"/>
      <c r="K39" s="548"/>
      <c r="L39" s="547">
        <v>10</v>
      </c>
      <c r="M39" s="548"/>
      <c r="N39" s="611">
        <f>SUM(B39:L39)</f>
        <v>52</v>
      </c>
      <c r="O39" s="612"/>
      <c r="P39" s="188"/>
      <c r="Q39" s="188"/>
      <c r="R39" s="570" t="s">
        <v>446</v>
      </c>
      <c r="S39" s="571"/>
      <c r="T39" s="571"/>
      <c r="U39" s="571"/>
      <c r="V39" s="571"/>
      <c r="W39" s="571"/>
      <c r="X39" s="571"/>
      <c r="Y39" s="536">
        <v>6</v>
      </c>
      <c r="Z39" s="536"/>
      <c r="AA39" s="536"/>
      <c r="AB39" s="536">
        <v>3</v>
      </c>
      <c r="AC39" s="536"/>
      <c r="AD39" s="546"/>
      <c r="AI39" s="192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5"/>
      <c r="AY39" s="235"/>
      <c r="AZ39" s="235"/>
    </row>
    <row r="40" spans="1:52" ht="21" customHeight="1" thickBot="1">
      <c r="A40" s="376" t="s">
        <v>202</v>
      </c>
      <c r="B40" s="567">
        <v>31</v>
      </c>
      <c r="C40" s="568"/>
      <c r="D40" s="606">
        <v>5</v>
      </c>
      <c r="E40" s="607"/>
      <c r="F40" s="567">
        <v>3</v>
      </c>
      <c r="G40" s="568"/>
      <c r="H40" s="606"/>
      <c r="I40" s="607"/>
      <c r="J40" s="567">
        <v>2</v>
      </c>
      <c r="K40" s="568"/>
      <c r="L40" s="606">
        <v>2</v>
      </c>
      <c r="M40" s="568"/>
      <c r="N40" s="618">
        <f>SUM(B40:L40)</f>
        <v>43</v>
      </c>
      <c r="O40" s="619"/>
      <c r="P40" s="188"/>
      <c r="Q40" s="188"/>
      <c r="R40" s="613" t="s">
        <v>478</v>
      </c>
      <c r="S40" s="614"/>
      <c r="T40" s="614"/>
      <c r="U40" s="614"/>
      <c r="V40" s="614"/>
      <c r="W40" s="614"/>
      <c r="X40" s="614"/>
      <c r="Y40" s="536">
        <v>8</v>
      </c>
      <c r="Z40" s="536"/>
      <c r="AA40" s="536"/>
      <c r="AB40" s="536">
        <v>3</v>
      </c>
      <c r="AC40" s="536"/>
      <c r="AD40" s="546"/>
      <c r="AI40" s="192"/>
      <c r="AJ40" s="192"/>
      <c r="AK40" s="192"/>
      <c r="AL40" s="192"/>
      <c r="AM40" s="192"/>
      <c r="AN40" s="192"/>
      <c r="AO40" s="192"/>
      <c r="AP40" s="192"/>
      <c r="AQ40" s="192"/>
      <c r="AR40" s="192"/>
      <c r="AS40" s="192"/>
      <c r="AT40" s="192"/>
      <c r="AU40" s="192"/>
      <c r="AV40" s="192"/>
      <c r="AW40" s="192"/>
      <c r="AX40" s="192"/>
      <c r="AY40" s="192"/>
      <c r="AZ40" s="192"/>
    </row>
    <row r="41" spans="1:52" ht="20.25" customHeight="1" thickBot="1">
      <c r="A41" s="199" t="s">
        <v>265</v>
      </c>
      <c r="B41" s="596">
        <f>SUM(B37:C40)</f>
        <v>132</v>
      </c>
      <c r="C41" s="597"/>
      <c r="D41" s="596">
        <f>SUM(D37:E40)</f>
        <v>23</v>
      </c>
      <c r="E41" s="597"/>
      <c r="F41" s="596">
        <f>SUM(F37:G40)</f>
        <v>10</v>
      </c>
      <c r="G41" s="597"/>
      <c r="H41" s="596">
        <f>SUM(H37:I40)</f>
        <v>0</v>
      </c>
      <c r="I41" s="597"/>
      <c r="J41" s="596">
        <f>SUM(J37:K40)</f>
        <v>2</v>
      </c>
      <c r="K41" s="597"/>
      <c r="L41" s="596">
        <f>SUM(L37:M40)</f>
        <v>32</v>
      </c>
      <c r="M41" s="597"/>
      <c r="N41" s="596">
        <f>SUM(N37:O40)</f>
        <v>199</v>
      </c>
      <c r="O41" s="617"/>
      <c r="P41" s="188"/>
      <c r="Q41" s="188"/>
      <c r="R41" s="615"/>
      <c r="S41" s="616"/>
      <c r="T41" s="616"/>
      <c r="U41" s="616"/>
      <c r="V41" s="616"/>
      <c r="W41" s="616"/>
      <c r="X41" s="616"/>
      <c r="Y41" s="594"/>
      <c r="Z41" s="594"/>
      <c r="AA41" s="594"/>
      <c r="AB41" s="594"/>
      <c r="AC41" s="594"/>
      <c r="AD41" s="595"/>
      <c r="AI41" s="192"/>
      <c r="AJ41" s="192"/>
      <c r="AK41" s="192"/>
      <c r="AL41" s="192"/>
      <c r="AM41" s="192"/>
      <c r="AN41" s="192"/>
      <c r="AO41" s="192"/>
      <c r="AP41" s="192"/>
      <c r="AQ41" s="192"/>
      <c r="AR41" s="192"/>
      <c r="AS41" s="192"/>
      <c r="AT41" s="192"/>
      <c r="AU41" s="192"/>
      <c r="AV41" s="192"/>
      <c r="AW41" s="192"/>
      <c r="AX41" s="192"/>
      <c r="AY41" s="192"/>
      <c r="AZ41" s="192"/>
    </row>
    <row r="42" spans="1:52" ht="12.75" customHeight="1">
      <c r="T42" s="200"/>
      <c r="U42" s="200"/>
      <c r="V42" s="200"/>
      <c r="W42" s="200"/>
      <c r="X42" s="200"/>
      <c r="Y42" s="201"/>
      <c r="Z42" s="201"/>
      <c r="AA42" s="201"/>
      <c r="AB42" s="201"/>
      <c r="AC42" s="201"/>
      <c r="AD42" s="201"/>
    </row>
    <row r="43" spans="1:52" ht="13.5" customHeight="1">
      <c r="T43" s="200"/>
      <c r="U43" s="200"/>
      <c r="V43" s="200"/>
      <c r="W43" s="200"/>
      <c r="X43" s="200"/>
      <c r="Y43" s="201"/>
      <c r="Z43" s="201"/>
      <c r="AA43" s="201"/>
      <c r="AB43" s="201"/>
      <c r="AC43" s="201"/>
      <c r="AD43" s="201"/>
    </row>
  </sheetData>
  <mergeCells count="107">
    <mergeCell ref="A22:BA22"/>
    <mergeCell ref="S20:BA20"/>
    <mergeCell ref="B21:R21"/>
    <mergeCell ref="O23:S23"/>
    <mergeCell ref="S21:BA21"/>
    <mergeCell ref="B20:R20"/>
    <mergeCell ref="K23:N23"/>
    <mergeCell ref="T23:W23"/>
    <mergeCell ref="AB23:AE23"/>
    <mergeCell ref="AT23:AW23"/>
    <mergeCell ref="R40:X41"/>
    <mergeCell ref="N41:O41"/>
    <mergeCell ref="J40:K40"/>
    <mergeCell ref="L38:M38"/>
    <mergeCell ref="N38:O38"/>
    <mergeCell ref="D37:E37"/>
    <mergeCell ref="N40:O40"/>
    <mergeCell ref="L37:M37"/>
    <mergeCell ref="D41:E41"/>
    <mergeCell ref="J41:K41"/>
    <mergeCell ref="H40:I40"/>
    <mergeCell ref="F39:G39"/>
    <mergeCell ref="H39:I39"/>
    <mergeCell ref="J39:K39"/>
    <mergeCell ref="H41:I41"/>
    <mergeCell ref="AO23:AS23"/>
    <mergeCell ref="AF23:AJ23"/>
    <mergeCell ref="B14:R14"/>
    <mergeCell ref="B17:R17"/>
    <mergeCell ref="S17:BA17"/>
    <mergeCell ref="B18:R18"/>
    <mergeCell ref="S18:BA18"/>
    <mergeCell ref="B41:C41"/>
    <mergeCell ref="F41:G41"/>
    <mergeCell ref="D38:E38"/>
    <mergeCell ref="D40:E40"/>
    <mergeCell ref="B38:C38"/>
    <mergeCell ref="D39:E39"/>
    <mergeCell ref="F40:G40"/>
    <mergeCell ref="AK23:AN23"/>
    <mergeCell ref="X23:AA23"/>
    <mergeCell ref="L40:M40"/>
    <mergeCell ref="J38:K38"/>
    <mergeCell ref="F38:G38"/>
    <mergeCell ref="AX38:AZ38"/>
    <mergeCell ref="R38:X38"/>
    <mergeCell ref="Y39:AA39"/>
    <mergeCell ref="AB39:AD39"/>
    <mergeCell ref="N39:O39"/>
    <mergeCell ref="BB27:BF27"/>
    <mergeCell ref="H37:I37"/>
    <mergeCell ref="AJ37:AW37"/>
    <mergeCell ref="Y37:AA37"/>
    <mergeCell ref="N37:O37"/>
    <mergeCell ref="H33:I36"/>
    <mergeCell ref="Y33:AA36"/>
    <mergeCell ref="A1:BA1"/>
    <mergeCell ref="A2:BA2"/>
    <mergeCell ref="A3:BA3"/>
    <mergeCell ref="B12:R12"/>
    <mergeCell ref="S12:BA12"/>
    <mergeCell ref="B23:F23"/>
    <mergeCell ref="B33:C36"/>
    <mergeCell ref="A10:BA10"/>
    <mergeCell ref="S13:BA13"/>
    <mergeCell ref="B13:R13"/>
    <mergeCell ref="S14:BA14"/>
    <mergeCell ref="B19:R19"/>
    <mergeCell ref="S19:BA19"/>
    <mergeCell ref="B16:R16"/>
    <mergeCell ref="S16:BA16"/>
    <mergeCell ref="B15:R15"/>
    <mergeCell ref="S15:BA15"/>
    <mergeCell ref="F33:G36"/>
    <mergeCell ref="L39:M39"/>
    <mergeCell ref="AB33:AD36"/>
    <mergeCell ref="AI33:AI36"/>
    <mergeCell ref="AB37:AD37"/>
    <mergeCell ref="N33:O36"/>
    <mergeCell ref="R33:X36"/>
    <mergeCell ref="A11:BA11"/>
    <mergeCell ref="B40:C40"/>
    <mergeCell ref="F37:G37"/>
    <mergeCell ref="B39:C39"/>
    <mergeCell ref="R39:X39"/>
    <mergeCell ref="A31:BA31"/>
    <mergeCell ref="A33:A36"/>
    <mergeCell ref="B37:C37"/>
    <mergeCell ref="A32:BA32"/>
    <mergeCell ref="H38:I38"/>
    <mergeCell ref="D33:E36"/>
    <mergeCell ref="Y40:AA41"/>
    <mergeCell ref="AB40:AD41"/>
    <mergeCell ref="L41:M41"/>
    <mergeCell ref="AX23:BA23"/>
    <mergeCell ref="G23:J23"/>
    <mergeCell ref="A23:A26"/>
    <mergeCell ref="AX37:AZ37"/>
    <mergeCell ref="AJ33:AW36"/>
    <mergeCell ref="J37:K37"/>
    <mergeCell ref="AJ38:AW38"/>
    <mergeCell ref="L33:M36"/>
    <mergeCell ref="R37:X37"/>
    <mergeCell ref="Y38:AA38"/>
    <mergeCell ref="AX33:AZ36"/>
    <mergeCell ref="J33:K36"/>
    <mergeCell ref="AB38:AD38"/>
  </mergeCells>
  <phoneticPr fontId="32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5" orientation="landscape" r:id="rId1"/>
  <headerFooter differentFirst="1" alignWithMargins="0"/>
  <rowBreaks count="1" manualBreakCount="1">
    <brk id="44" max="5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Y675"/>
  <sheetViews>
    <sheetView showGridLines="0" showZeros="0" tabSelected="1" view="pageBreakPreview" topLeftCell="A19" zoomScaleNormal="90" zoomScaleSheetLayoutView="100" workbookViewId="0">
      <selection activeCell="A35" sqref="A35:XFD35"/>
    </sheetView>
  </sheetViews>
  <sheetFormatPr defaultRowHeight="15"/>
  <cols>
    <col min="1" max="1" width="7.28515625" style="218" customWidth="1"/>
    <col min="2" max="2" width="40.140625" style="221" customWidth="1"/>
    <col min="3" max="3" width="5.28515625" style="204" customWidth="1"/>
    <col min="4" max="4" width="6.7109375" style="204" customWidth="1"/>
    <col min="5" max="6" width="5.140625" style="204" customWidth="1"/>
    <col min="7" max="7" width="7" style="204" customWidth="1"/>
    <col min="8" max="8" width="6.42578125" style="204" customWidth="1"/>
    <col min="9" max="9" width="6.7109375" style="204" customWidth="1"/>
    <col min="10" max="10" width="6.42578125" style="204" customWidth="1"/>
    <col min="11" max="11" width="6.7109375" style="204" customWidth="1"/>
    <col min="12" max="12" width="6.85546875" style="204" customWidth="1"/>
    <col min="13" max="13" width="5.85546875" style="204" customWidth="1"/>
    <col min="14" max="14" width="6.5703125" style="204" customWidth="1"/>
    <col min="15" max="15" width="4.28515625" style="206" customWidth="1"/>
    <col min="16" max="16" width="5.28515625" style="206" customWidth="1"/>
    <col min="17" max="17" width="4.5703125" style="206" customWidth="1"/>
    <col min="18" max="18" width="5" style="206" customWidth="1"/>
    <col min="19" max="19" width="4.28515625" style="206" customWidth="1"/>
    <col min="20" max="20" width="4.85546875" style="206" customWidth="1"/>
    <col min="21" max="21" width="5.7109375" style="206" customWidth="1"/>
    <col min="22" max="22" width="4" style="206" hidden="1" customWidth="1"/>
    <col min="23" max="23" width="3.7109375" style="206" hidden="1" customWidth="1"/>
    <col min="24" max="24" width="9.140625" style="206" hidden="1" customWidth="1"/>
    <col min="25" max="32" width="2.140625" style="206" hidden="1" customWidth="1"/>
    <col min="33" max="33" width="2.7109375" style="206" hidden="1" customWidth="1"/>
    <col min="34" max="34" width="0.85546875" style="206" hidden="1" customWidth="1"/>
    <col min="35" max="42" width="3.140625" style="206" hidden="1" customWidth="1"/>
    <col min="43" max="43" width="2.7109375" style="206" hidden="1" customWidth="1"/>
    <col min="44" max="44" width="0.85546875" style="206" hidden="1" customWidth="1"/>
    <col min="45" max="46" width="2.7109375" style="206" hidden="1" customWidth="1"/>
    <col min="47" max="48" width="3.5703125" style="206" hidden="1" customWidth="1"/>
    <col min="49" max="52" width="2.140625" style="206" hidden="1" customWidth="1"/>
    <col min="53" max="53" width="2.7109375" style="206" hidden="1" customWidth="1"/>
    <col min="54" max="54" width="0.85546875" style="206" hidden="1" customWidth="1"/>
    <col min="55" max="55" width="2" style="206" hidden="1" customWidth="1"/>
    <col min="56" max="56" width="3.5703125" style="206" hidden="1" customWidth="1"/>
    <col min="57" max="62" width="2.140625" style="206" hidden="1" customWidth="1"/>
    <col min="63" max="63" width="2.7109375" style="206" hidden="1" customWidth="1"/>
    <col min="64" max="64" width="0.85546875" style="206" hidden="1" customWidth="1"/>
    <col min="65" max="65" width="2.140625" style="206" hidden="1" customWidth="1"/>
    <col min="66" max="67" width="3.140625" style="206" hidden="1" customWidth="1"/>
    <col min="68" max="72" width="2.140625" style="206" hidden="1" customWidth="1"/>
    <col min="73" max="73" width="2.7109375" style="206" hidden="1" customWidth="1"/>
    <col min="74" max="74" width="5.42578125" style="413" customWidth="1"/>
    <col min="75" max="16384" width="9.140625" style="204"/>
  </cols>
  <sheetData>
    <row r="1" spans="1:75">
      <c r="H1" s="205"/>
      <c r="I1" s="205"/>
      <c r="BV1" s="206"/>
    </row>
    <row r="2" spans="1:75" ht="15.75" thickBot="1">
      <c r="B2" s="222" t="s">
        <v>267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V2" s="625"/>
      <c r="W2" s="625"/>
      <c r="X2" s="625"/>
      <c r="Y2" s="625"/>
      <c r="Z2" s="625"/>
      <c r="AA2" s="625"/>
      <c r="AB2" s="625"/>
      <c r="AC2" s="625"/>
      <c r="AD2" s="625"/>
      <c r="AE2" s="625"/>
      <c r="AF2" s="625"/>
      <c r="AG2" s="625"/>
      <c r="AH2" s="625"/>
      <c r="AI2" s="625"/>
      <c r="AJ2" s="625"/>
      <c r="AK2" s="625"/>
      <c r="AL2" s="625"/>
      <c r="AM2" s="625"/>
      <c r="AN2" s="625"/>
      <c r="AO2" s="625"/>
      <c r="AP2" s="625"/>
      <c r="AQ2" s="625"/>
      <c r="AR2" s="625"/>
      <c r="AS2" s="625"/>
      <c r="AT2" s="625"/>
      <c r="AU2" s="625"/>
      <c r="AV2" s="625"/>
      <c r="AW2" s="625"/>
      <c r="AX2" s="625"/>
      <c r="AY2" s="625"/>
      <c r="AZ2" s="625"/>
      <c r="BA2" s="625"/>
      <c r="BB2" s="625"/>
      <c r="BC2" s="625"/>
      <c r="BD2" s="625"/>
      <c r="BE2" s="625"/>
      <c r="BF2" s="625"/>
      <c r="BG2" s="625"/>
      <c r="BH2" s="625"/>
      <c r="BI2" s="625"/>
      <c r="BJ2" s="625"/>
      <c r="BK2" s="625"/>
      <c r="BL2" s="625"/>
      <c r="BM2" s="625"/>
      <c r="BN2" s="625"/>
      <c r="BO2" s="625"/>
      <c r="BP2" s="625"/>
      <c r="BQ2" s="625"/>
      <c r="BR2" s="625"/>
      <c r="BS2" s="625"/>
      <c r="BT2" s="625"/>
      <c r="BU2" s="625"/>
      <c r="BV2" s="625"/>
    </row>
    <row r="3" spans="1:75" ht="27" customHeight="1">
      <c r="A3" s="642" t="s">
        <v>299</v>
      </c>
      <c r="B3" s="640" t="s">
        <v>268</v>
      </c>
      <c r="C3" s="626" t="s">
        <v>261</v>
      </c>
      <c r="D3" s="627"/>
      <c r="E3" s="627"/>
      <c r="F3" s="628"/>
      <c r="G3" s="629" t="s">
        <v>279</v>
      </c>
      <c r="H3" s="630" t="s">
        <v>269</v>
      </c>
      <c r="I3" s="630"/>
      <c r="J3" s="630"/>
      <c r="K3" s="630"/>
      <c r="L3" s="630"/>
      <c r="M3" s="630"/>
      <c r="N3" s="630"/>
      <c r="O3" s="646" t="s">
        <v>278</v>
      </c>
      <c r="P3" s="646"/>
      <c r="Q3" s="646"/>
      <c r="R3" s="646"/>
      <c r="S3" s="646"/>
      <c r="T3" s="646"/>
      <c r="U3" s="646"/>
      <c r="V3" s="646"/>
      <c r="W3" s="646"/>
      <c r="X3" s="646"/>
      <c r="Y3" s="646"/>
      <c r="Z3" s="646"/>
      <c r="AA3" s="646"/>
      <c r="AB3" s="646"/>
      <c r="AC3" s="646"/>
      <c r="AD3" s="646"/>
      <c r="AE3" s="646"/>
      <c r="AF3" s="646"/>
      <c r="AG3" s="646"/>
      <c r="AH3" s="646"/>
      <c r="AI3" s="646"/>
      <c r="AJ3" s="646"/>
      <c r="AK3" s="646"/>
      <c r="AL3" s="646"/>
      <c r="AM3" s="646"/>
      <c r="AN3" s="646"/>
      <c r="AO3" s="646"/>
      <c r="AP3" s="646"/>
      <c r="AQ3" s="646"/>
      <c r="AR3" s="646"/>
      <c r="AS3" s="646"/>
      <c r="AT3" s="646"/>
      <c r="AU3" s="646"/>
      <c r="AV3" s="646"/>
      <c r="AW3" s="646"/>
      <c r="AX3" s="646"/>
      <c r="AY3" s="646"/>
      <c r="AZ3" s="646"/>
      <c r="BA3" s="646"/>
      <c r="BB3" s="646"/>
      <c r="BC3" s="646"/>
      <c r="BD3" s="646"/>
      <c r="BE3" s="646"/>
      <c r="BF3" s="646"/>
      <c r="BG3" s="646"/>
      <c r="BH3" s="646"/>
      <c r="BI3" s="646"/>
      <c r="BJ3" s="646"/>
      <c r="BK3" s="646"/>
      <c r="BL3" s="646"/>
      <c r="BM3" s="646"/>
      <c r="BN3" s="646"/>
      <c r="BO3" s="646"/>
      <c r="BP3" s="646"/>
      <c r="BQ3" s="646"/>
      <c r="BR3" s="646"/>
      <c r="BS3" s="646"/>
      <c r="BT3" s="646"/>
      <c r="BU3" s="646"/>
      <c r="BV3" s="647"/>
    </row>
    <row r="4" spans="1:75" ht="27" customHeight="1">
      <c r="A4" s="643"/>
      <c r="B4" s="641"/>
      <c r="C4" s="634" t="s">
        <v>283</v>
      </c>
      <c r="D4" s="634" t="s">
        <v>284</v>
      </c>
      <c r="E4" s="622" t="s">
        <v>303</v>
      </c>
      <c r="F4" s="622" t="s">
        <v>410</v>
      </c>
      <c r="G4" s="622"/>
      <c r="H4" s="622" t="s">
        <v>285</v>
      </c>
      <c r="I4" s="624" t="s">
        <v>287</v>
      </c>
      <c r="J4" s="624"/>
      <c r="K4" s="624"/>
      <c r="L4" s="624"/>
      <c r="M4" s="622" t="s">
        <v>298</v>
      </c>
      <c r="N4" s="634" t="s">
        <v>288</v>
      </c>
      <c r="O4" s="624" t="s">
        <v>273</v>
      </c>
      <c r="P4" s="624"/>
      <c r="Q4" s="624" t="s">
        <v>274</v>
      </c>
      <c r="R4" s="624"/>
      <c r="S4" s="624" t="s">
        <v>275</v>
      </c>
      <c r="T4" s="624"/>
      <c r="U4" s="631" t="s">
        <v>276</v>
      </c>
      <c r="V4" s="632"/>
      <c r="W4" s="632"/>
      <c r="X4" s="632"/>
      <c r="Y4" s="632"/>
      <c r="Z4" s="632"/>
      <c r="AA4" s="632"/>
      <c r="AB4" s="632"/>
      <c r="AC4" s="632"/>
      <c r="AD4" s="632"/>
      <c r="AE4" s="632"/>
      <c r="AF4" s="632"/>
      <c r="AG4" s="632"/>
      <c r="AH4" s="632"/>
      <c r="AI4" s="632"/>
      <c r="AJ4" s="632"/>
      <c r="AK4" s="632"/>
      <c r="AL4" s="632"/>
      <c r="AM4" s="632"/>
      <c r="AN4" s="632"/>
      <c r="AO4" s="632"/>
      <c r="AP4" s="632"/>
      <c r="AQ4" s="632"/>
      <c r="AR4" s="632"/>
      <c r="AS4" s="632"/>
      <c r="AT4" s="632"/>
      <c r="AU4" s="632"/>
      <c r="AV4" s="632"/>
      <c r="AW4" s="632"/>
      <c r="AX4" s="632"/>
      <c r="AY4" s="632"/>
      <c r="AZ4" s="632"/>
      <c r="BA4" s="632"/>
      <c r="BB4" s="632"/>
      <c r="BC4" s="632"/>
      <c r="BD4" s="632"/>
      <c r="BE4" s="632"/>
      <c r="BF4" s="632"/>
      <c r="BG4" s="632"/>
      <c r="BH4" s="632"/>
      <c r="BI4" s="632"/>
      <c r="BJ4" s="632"/>
      <c r="BK4" s="632"/>
      <c r="BL4" s="632"/>
      <c r="BM4" s="632"/>
      <c r="BN4" s="632"/>
      <c r="BO4" s="632"/>
      <c r="BP4" s="632"/>
      <c r="BQ4" s="632"/>
      <c r="BR4" s="632"/>
      <c r="BS4" s="632"/>
      <c r="BT4" s="632"/>
      <c r="BU4" s="632"/>
      <c r="BV4" s="633"/>
    </row>
    <row r="5" spans="1:75" ht="20.25" customHeight="1">
      <c r="A5" s="643"/>
      <c r="B5" s="641"/>
      <c r="C5" s="634"/>
      <c r="D5" s="634"/>
      <c r="E5" s="622"/>
      <c r="F5" s="622"/>
      <c r="G5" s="622"/>
      <c r="H5" s="622"/>
      <c r="I5" s="622" t="s">
        <v>286</v>
      </c>
      <c r="J5" s="624" t="s">
        <v>270</v>
      </c>
      <c r="K5" s="624"/>
      <c r="L5" s="624"/>
      <c r="M5" s="622"/>
      <c r="N5" s="634"/>
      <c r="O5" s="624" t="s">
        <v>289</v>
      </c>
      <c r="P5" s="624"/>
      <c r="Q5" s="624"/>
      <c r="R5" s="624"/>
      <c r="S5" s="624"/>
      <c r="T5" s="624"/>
      <c r="U5" s="624"/>
      <c r="V5" s="624"/>
      <c r="W5" s="624"/>
      <c r="X5" s="624"/>
      <c r="Y5" s="624"/>
      <c r="Z5" s="624"/>
      <c r="AA5" s="624"/>
      <c r="AB5" s="624"/>
      <c r="AC5" s="624"/>
      <c r="AD5" s="624"/>
      <c r="AE5" s="624"/>
      <c r="AF5" s="624"/>
      <c r="AG5" s="624"/>
      <c r="AH5" s="624"/>
      <c r="AI5" s="624"/>
      <c r="AJ5" s="624"/>
      <c r="AK5" s="624"/>
      <c r="AL5" s="624"/>
      <c r="AM5" s="624"/>
      <c r="AN5" s="624"/>
      <c r="AO5" s="624"/>
      <c r="AP5" s="624"/>
      <c r="AQ5" s="624"/>
      <c r="AR5" s="624"/>
      <c r="AS5" s="624"/>
      <c r="AT5" s="624"/>
      <c r="AU5" s="624"/>
      <c r="AV5" s="624"/>
      <c r="AW5" s="624"/>
      <c r="AX5" s="624"/>
      <c r="AY5" s="624"/>
      <c r="AZ5" s="624"/>
      <c r="BA5" s="624"/>
      <c r="BB5" s="624"/>
      <c r="BC5" s="624"/>
      <c r="BD5" s="624"/>
      <c r="BE5" s="624"/>
      <c r="BF5" s="624"/>
      <c r="BG5" s="624"/>
      <c r="BH5" s="624"/>
      <c r="BI5" s="624"/>
      <c r="BJ5" s="624"/>
      <c r="BK5" s="624"/>
      <c r="BL5" s="624"/>
      <c r="BM5" s="624"/>
      <c r="BN5" s="624"/>
      <c r="BO5" s="624"/>
      <c r="BP5" s="624"/>
      <c r="BQ5" s="624"/>
      <c r="BR5" s="624"/>
      <c r="BS5" s="624"/>
      <c r="BT5" s="624"/>
      <c r="BU5" s="624"/>
      <c r="BV5" s="648"/>
    </row>
    <row r="6" spans="1:75" ht="17.25" customHeight="1">
      <c r="A6" s="643"/>
      <c r="B6" s="641"/>
      <c r="C6" s="634"/>
      <c r="D6" s="634"/>
      <c r="E6" s="622"/>
      <c r="F6" s="622"/>
      <c r="G6" s="622"/>
      <c r="H6" s="622"/>
      <c r="I6" s="622"/>
      <c r="J6" s="622" t="s">
        <v>271</v>
      </c>
      <c r="K6" s="622" t="s">
        <v>308</v>
      </c>
      <c r="L6" s="622" t="s">
        <v>272</v>
      </c>
      <c r="M6" s="622"/>
      <c r="N6" s="634"/>
      <c r="O6" s="413">
        <v>1</v>
      </c>
      <c r="P6" s="413">
        <f t="shared" ref="P6:V6" si="0">O6+1</f>
        <v>2</v>
      </c>
      <c r="Q6" s="413">
        <f t="shared" si="0"/>
        <v>3</v>
      </c>
      <c r="R6" s="413">
        <f t="shared" si="0"/>
        <v>4</v>
      </c>
      <c r="S6" s="413">
        <f t="shared" si="0"/>
        <v>5</v>
      </c>
      <c r="T6" s="413">
        <f t="shared" si="0"/>
        <v>6</v>
      </c>
      <c r="U6" s="413">
        <f t="shared" si="0"/>
        <v>7</v>
      </c>
      <c r="V6" s="413">
        <f t="shared" si="0"/>
        <v>8</v>
      </c>
      <c r="W6" s="413"/>
      <c r="X6" s="413"/>
      <c r="Y6" s="413"/>
      <c r="Z6" s="413" t="s">
        <v>27</v>
      </c>
      <c r="AA6" s="413"/>
      <c r="AB6" s="413"/>
      <c r="AC6" s="413"/>
      <c r="AD6" s="413"/>
      <c r="AE6" s="413"/>
      <c r="AF6" s="413"/>
      <c r="AG6" s="413"/>
      <c r="AH6" s="413"/>
      <c r="AI6" s="413"/>
      <c r="AJ6" s="413" t="s">
        <v>28</v>
      </c>
      <c r="AK6" s="413"/>
      <c r="AL6" s="413"/>
      <c r="AM6" s="413"/>
      <c r="AN6" s="413"/>
      <c r="AO6" s="413"/>
      <c r="AP6" s="413"/>
      <c r="AQ6" s="413"/>
      <c r="AR6" s="413"/>
      <c r="AS6" s="413"/>
      <c r="AT6" s="413" t="s">
        <v>29</v>
      </c>
      <c r="AU6" s="413"/>
      <c r="AV6" s="413"/>
      <c r="AW6" s="413"/>
      <c r="AX6" s="413"/>
      <c r="AY6" s="413"/>
      <c r="AZ6" s="413"/>
      <c r="BA6" s="413"/>
      <c r="BB6" s="413"/>
      <c r="BC6" s="413"/>
      <c r="BD6" s="413" t="s">
        <v>30</v>
      </c>
      <c r="BE6" s="413"/>
      <c r="BF6" s="413"/>
      <c r="BG6" s="413"/>
      <c r="BH6" s="413"/>
      <c r="BI6" s="413"/>
      <c r="BJ6" s="413"/>
      <c r="BK6" s="413"/>
      <c r="BL6" s="413"/>
      <c r="BM6" s="413"/>
      <c r="BN6" s="413" t="s">
        <v>31</v>
      </c>
      <c r="BO6" s="413"/>
      <c r="BP6" s="413"/>
      <c r="BQ6" s="413"/>
      <c r="BR6" s="413"/>
      <c r="BS6" s="413"/>
      <c r="BT6" s="413"/>
      <c r="BU6" s="413"/>
      <c r="BV6" s="414">
        <v>8</v>
      </c>
      <c r="BW6" s="207"/>
    </row>
    <row r="7" spans="1:75" ht="23.25" customHeight="1">
      <c r="A7" s="643"/>
      <c r="B7" s="641"/>
      <c r="C7" s="634"/>
      <c r="D7" s="634"/>
      <c r="E7" s="622"/>
      <c r="F7" s="622"/>
      <c r="G7" s="622"/>
      <c r="H7" s="622"/>
      <c r="I7" s="622"/>
      <c r="J7" s="622"/>
      <c r="K7" s="622"/>
      <c r="L7" s="622"/>
      <c r="M7" s="622"/>
      <c r="N7" s="634"/>
      <c r="O7" s="624" t="s">
        <v>309</v>
      </c>
      <c r="P7" s="624"/>
      <c r="Q7" s="624"/>
      <c r="R7" s="624"/>
      <c r="S7" s="624"/>
      <c r="T7" s="624"/>
      <c r="U7" s="624"/>
      <c r="V7" s="624"/>
      <c r="W7" s="624"/>
      <c r="X7" s="624"/>
      <c r="Y7" s="624"/>
      <c r="Z7" s="624"/>
      <c r="AA7" s="624"/>
      <c r="AB7" s="624"/>
      <c r="AC7" s="624"/>
      <c r="AD7" s="624"/>
      <c r="AE7" s="624"/>
      <c r="AF7" s="624"/>
      <c r="AG7" s="624"/>
      <c r="AH7" s="624"/>
      <c r="AI7" s="624"/>
      <c r="AJ7" s="624"/>
      <c r="AK7" s="624"/>
      <c r="AL7" s="624"/>
      <c r="AM7" s="624"/>
      <c r="AN7" s="624"/>
      <c r="AO7" s="624"/>
      <c r="AP7" s="624"/>
      <c r="AQ7" s="624"/>
      <c r="AR7" s="624"/>
      <c r="AS7" s="624"/>
      <c r="AT7" s="624"/>
      <c r="AU7" s="624"/>
      <c r="AV7" s="624"/>
      <c r="AW7" s="624"/>
      <c r="AX7" s="624"/>
      <c r="AY7" s="624"/>
      <c r="AZ7" s="624"/>
      <c r="BA7" s="624"/>
      <c r="BB7" s="624"/>
      <c r="BC7" s="624"/>
      <c r="BD7" s="624"/>
      <c r="BE7" s="624"/>
      <c r="BF7" s="624"/>
      <c r="BG7" s="624"/>
      <c r="BH7" s="624"/>
      <c r="BI7" s="624"/>
      <c r="BJ7" s="624"/>
      <c r="BK7" s="624"/>
      <c r="BL7" s="624"/>
      <c r="BM7" s="624"/>
      <c r="BN7" s="624"/>
      <c r="BO7" s="624"/>
      <c r="BP7" s="624"/>
      <c r="BQ7" s="624"/>
      <c r="BR7" s="624"/>
      <c r="BS7" s="624"/>
      <c r="BT7" s="624"/>
      <c r="BU7" s="624"/>
      <c r="BV7" s="648"/>
      <c r="BW7" s="207"/>
    </row>
    <row r="8" spans="1:75" ht="67.5" customHeight="1" thickBot="1">
      <c r="A8" s="644"/>
      <c r="B8" s="641"/>
      <c r="C8" s="635"/>
      <c r="D8" s="635"/>
      <c r="E8" s="623"/>
      <c r="F8" s="623"/>
      <c r="G8" s="623"/>
      <c r="H8" s="623"/>
      <c r="I8" s="623"/>
      <c r="J8" s="623"/>
      <c r="K8" s="623"/>
      <c r="L8" s="623"/>
      <c r="M8" s="623"/>
      <c r="N8" s="635"/>
      <c r="O8" s="256">
        <v>18</v>
      </c>
      <c r="P8" s="256">
        <v>16</v>
      </c>
      <c r="Q8" s="256">
        <v>18</v>
      </c>
      <c r="R8" s="256">
        <v>16</v>
      </c>
      <c r="S8" s="256">
        <v>18</v>
      </c>
      <c r="T8" s="256">
        <v>15</v>
      </c>
      <c r="U8" s="256">
        <v>18</v>
      </c>
      <c r="V8" s="256"/>
      <c r="W8" s="256"/>
      <c r="X8" s="256"/>
      <c r="Y8" s="256"/>
      <c r="Z8" s="256" t="s">
        <v>32</v>
      </c>
      <c r="AA8" s="256"/>
      <c r="AB8" s="256"/>
      <c r="AC8" s="256"/>
      <c r="AD8" s="256"/>
      <c r="AE8" s="256"/>
      <c r="AF8" s="256"/>
      <c r="AG8" s="256"/>
      <c r="AH8" s="256"/>
      <c r="AI8" s="256"/>
      <c r="AJ8" s="256" t="s">
        <v>32</v>
      </c>
      <c r="AK8" s="256"/>
      <c r="AL8" s="256"/>
      <c r="AM8" s="256"/>
      <c r="AN8" s="256"/>
      <c r="AO8" s="256"/>
      <c r="AP8" s="256"/>
      <c r="AQ8" s="256"/>
      <c r="AR8" s="256"/>
      <c r="AS8" s="256"/>
      <c r="AT8" s="256" t="s">
        <v>32</v>
      </c>
      <c r="AU8" s="256"/>
      <c r="AV8" s="256"/>
      <c r="AW8" s="256"/>
      <c r="AX8" s="256"/>
      <c r="AY8" s="256"/>
      <c r="AZ8" s="256"/>
      <c r="BA8" s="256"/>
      <c r="BB8" s="256"/>
      <c r="BC8" s="256"/>
      <c r="BD8" s="256" t="s">
        <v>32</v>
      </c>
      <c r="BE8" s="256"/>
      <c r="BF8" s="256"/>
      <c r="BG8" s="256"/>
      <c r="BH8" s="256"/>
      <c r="BI8" s="256"/>
      <c r="BJ8" s="256"/>
      <c r="BK8" s="256"/>
      <c r="BL8" s="256"/>
      <c r="BM8" s="256"/>
      <c r="BN8" s="256" t="s">
        <v>32</v>
      </c>
      <c r="BO8" s="256"/>
      <c r="BP8" s="256"/>
      <c r="BQ8" s="256"/>
      <c r="BR8" s="256"/>
      <c r="BS8" s="256"/>
      <c r="BT8" s="256"/>
      <c r="BU8" s="256"/>
      <c r="BV8" s="257">
        <v>13</v>
      </c>
    </row>
    <row r="9" spans="1:75" ht="14.1" customHeight="1" thickBot="1">
      <c r="A9" s="219">
        <v>1</v>
      </c>
      <c r="B9" s="223">
        <f>A9+1</f>
        <v>2</v>
      </c>
      <c r="C9" s="208">
        <f t="shared" ref="C9:X9" si="1">B9+1</f>
        <v>3</v>
      </c>
      <c r="D9" s="208">
        <f t="shared" si="1"/>
        <v>4</v>
      </c>
      <c r="E9" s="209">
        <v>5</v>
      </c>
      <c r="F9" s="208">
        <v>6</v>
      </c>
      <c r="G9" s="208">
        <v>7</v>
      </c>
      <c r="H9" s="208">
        <v>8</v>
      </c>
      <c r="I9" s="208">
        <f t="shared" si="1"/>
        <v>9</v>
      </c>
      <c r="J9" s="208">
        <f t="shared" si="1"/>
        <v>10</v>
      </c>
      <c r="K9" s="208">
        <f t="shared" si="1"/>
        <v>11</v>
      </c>
      <c r="L9" s="208">
        <f t="shared" si="1"/>
        <v>12</v>
      </c>
      <c r="M9" s="208">
        <f>L9+1</f>
        <v>13</v>
      </c>
      <c r="N9" s="208">
        <f t="shared" si="1"/>
        <v>14</v>
      </c>
      <c r="O9" s="210">
        <f>N9+1</f>
        <v>15</v>
      </c>
      <c r="P9" s="210">
        <f t="shared" si="1"/>
        <v>16</v>
      </c>
      <c r="Q9" s="210">
        <f t="shared" si="1"/>
        <v>17</v>
      </c>
      <c r="R9" s="210">
        <f t="shared" si="1"/>
        <v>18</v>
      </c>
      <c r="S9" s="210">
        <f t="shared" si="1"/>
        <v>19</v>
      </c>
      <c r="T9" s="210">
        <f t="shared" si="1"/>
        <v>20</v>
      </c>
      <c r="U9" s="210">
        <f t="shared" si="1"/>
        <v>21</v>
      </c>
      <c r="V9" s="210">
        <f>U9+1</f>
        <v>22</v>
      </c>
      <c r="W9" s="210">
        <f t="shared" si="1"/>
        <v>23</v>
      </c>
      <c r="X9" s="210">
        <f t="shared" si="1"/>
        <v>24</v>
      </c>
      <c r="Y9" s="211"/>
      <c r="Z9" s="210">
        <v>1</v>
      </c>
      <c r="AA9" s="210">
        <v>2</v>
      </c>
      <c r="AB9" s="210">
        <v>3</v>
      </c>
      <c r="AC9" s="210">
        <v>4</v>
      </c>
      <c r="AD9" s="210">
        <v>5</v>
      </c>
      <c r="AE9" s="210">
        <v>6</v>
      </c>
      <c r="AF9" s="210">
        <v>7</v>
      </c>
      <c r="AG9" s="210">
        <v>8</v>
      </c>
      <c r="AH9" s="210">
        <v>9</v>
      </c>
      <c r="AI9" s="210"/>
      <c r="AJ9" s="210">
        <v>1</v>
      </c>
      <c r="AK9" s="210">
        <v>2</v>
      </c>
      <c r="AL9" s="210">
        <v>3</v>
      </c>
      <c r="AM9" s="210">
        <v>4</v>
      </c>
      <c r="AN9" s="210">
        <v>5</v>
      </c>
      <c r="AO9" s="210">
        <v>6</v>
      </c>
      <c r="AP9" s="210">
        <v>7</v>
      </c>
      <c r="AQ9" s="210">
        <v>8</v>
      </c>
      <c r="AR9" s="210">
        <v>9</v>
      </c>
      <c r="AS9" s="210"/>
      <c r="AT9" s="210">
        <v>1</v>
      </c>
      <c r="AU9" s="210">
        <v>2</v>
      </c>
      <c r="AV9" s="210">
        <v>3</v>
      </c>
      <c r="AW9" s="210">
        <v>4</v>
      </c>
      <c r="AX9" s="210">
        <v>5</v>
      </c>
      <c r="AY9" s="210">
        <v>6</v>
      </c>
      <c r="AZ9" s="210">
        <v>7</v>
      </c>
      <c r="BA9" s="210">
        <v>8</v>
      </c>
      <c r="BB9" s="210">
        <v>9</v>
      </c>
      <c r="BC9" s="210"/>
      <c r="BD9" s="210">
        <v>1</v>
      </c>
      <c r="BE9" s="210">
        <v>2</v>
      </c>
      <c r="BF9" s="210">
        <v>3</v>
      </c>
      <c r="BG9" s="210">
        <v>4</v>
      </c>
      <c r="BH9" s="210">
        <v>5</v>
      </c>
      <c r="BI9" s="210">
        <v>6</v>
      </c>
      <c r="BJ9" s="210">
        <v>7</v>
      </c>
      <c r="BK9" s="210">
        <v>8</v>
      </c>
      <c r="BL9" s="210">
        <v>9</v>
      </c>
      <c r="BM9" s="211"/>
      <c r="BN9" s="210">
        <v>1</v>
      </c>
      <c r="BO9" s="210">
        <v>2</v>
      </c>
      <c r="BP9" s="210">
        <v>3</v>
      </c>
      <c r="BQ9" s="210">
        <v>4</v>
      </c>
      <c r="BR9" s="210">
        <v>5</v>
      </c>
      <c r="BS9" s="210">
        <v>6</v>
      </c>
      <c r="BT9" s="210">
        <v>7</v>
      </c>
      <c r="BU9" s="210">
        <v>8</v>
      </c>
      <c r="BV9" s="212">
        <v>22</v>
      </c>
    </row>
    <row r="10" spans="1:75" ht="14.1" customHeight="1">
      <c r="A10" s="637" t="s">
        <v>413</v>
      </c>
      <c r="B10" s="638"/>
      <c r="C10" s="638"/>
      <c r="D10" s="638"/>
      <c r="E10" s="638"/>
      <c r="F10" s="638"/>
      <c r="G10" s="638"/>
      <c r="H10" s="638"/>
      <c r="I10" s="638"/>
      <c r="J10" s="638"/>
      <c r="K10" s="638"/>
      <c r="L10" s="638"/>
      <c r="M10" s="638"/>
      <c r="N10" s="638"/>
      <c r="O10" s="638"/>
      <c r="P10" s="638"/>
      <c r="Q10" s="638"/>
      <c r="R10" s="638"/>
      <c r="S10" s="638"/>
      <c r="T10" s="638"/>
      <c r="U10" s="638"/>
      <c r="V10" s="638"/>
      <c r="W10" s="638"/>
      <c r="X10" s="638"/>
      <c r="Y10" s="638"/>
      <c r="Z10" s="638"/>
      <c r="AA10" s="638"/>
      <c r="AB10" s="638"/>
      <c r="AC10" s="638"/>
      <c r="AD10" s="638"/>
      <c r="AE10" s="638"/>
      <c r="AF10" s="638"/>
      <c r="AG10" s="638"/>
      <c r="AH10" s="638"/>
      <c r="AI10" s="638"/>
      <c r="AJ10" s="638"/>
      <c r="AK10" s="638"/>
      <c r="AL10" s="638"/>
      <c r="AM10" s="638"/>
      <c r="AN10" s="638"/>
      <c r="AO10" s="638"/>
      <c r="AP10" s="638"/>
      <c r="AQ10" s="638"/>
      <c r="AR10" s="638"/>
      <c r="AS10" s="638"/>
      <c r="AT10" s="638"/>
      <c r="AU10" s="638"/>
      <c r="AV10" s="638"/>
      <c r="AW10" s="638"/>
      <c r="AX10" s="638"/>
      <c r="AY10" s="638"/>
      <c r="AZ10" s="638"/>
      <c r="BA10" s="638"/>
      <c r="BB10" s="638"/>
      <c r="BC10" s="638"/>
      <c r="BD10" s="638"/>
      <c r="BE10" s="638"/>
      <c r="BF10" s="638"/>
      <c r="BG10" s="638"/>
      <c r="BH10" s="638"/>
      <c r="BI10" s="638"/>
      <c r="BJ10" s="638"/>
      <c r="BK10" s="638"/>
      <c r="BL10" s="638"/>
      <c r="BM10" s="638"/>
      <c r="BN10" s="638"/>
      <c r="BO10" s="638"/>
      <c r="BP10" s="638"/>
      <c r="BQ10" s="638"/>
      <c r="BR10" s="638"/>
      <c r="BS10" s="638"/>
      <c r="BT10" s="638"/>
      <c r="BU10" s="638"/>
      <c r="BV10" s="639"/>
    </row>
    <row r="11" spans="1:75" ht="14.1" customHeight="1" thickBot="1">
      <c r="A11" s="653" t="s">
        <v>380</v>
      </c>
      <c r="B11" s="654"/>
      <c r="C11" s="654"/>
      <c r="D11" s="654"/>
      <c r="E11" s="654"/>
      <c r="F11" s="654"/>
      <c r="G11" s="654"/>
      <c r="H11" s="654"/>
      <c r="I11" s="654"/>
      <c r="J11" s="654"/>
      <c r="K11" s="654"/>
      <c r="L11" s="654"/>
      <c r="M11" s="654"/>
      <c r="N11" s="654"/>
      <c r="O11" s="654"/>
      <c r="P11" s="654"/>
      <c r="Q11" s="654"/>
      <c r="R11" s="654"/>
      <c r="S11" s="654"/>
      <c r="T11" s="654"/>
      <c r="U11" s="654"/>
      <c r="V11" s="654"/>
      <c r="W11" s="654"/>
      <c r="X11" s="654"/>
      <c r="Y11" s="654"/>
      <c r="Z11" s="654"/>
      <c r="AA11" s="654"/>
      <c r="AB11" s="654"/>
      <c r="AC11" s="654"/>
      <c r="AD11" s="654"/>
      <c r="AE11" s="654"/>
      <c r="AF11" s="654"/>
      <c r="AG11" s="654"/>
      <c r="AH11" s="654"/>
      <c r="AI11" s="654"/>
      <c r="AJ11" s="654"/>
      <c r="AK11" s="654"/>
      <c r="AL11" s="654"/>
      <c r="AM11" s="654"/>
      <c r="AN11" s="654"/>
      <c r="AO11" s="654"/>
      <c r="AP11" s="654"/>
      <c r="AQ11" s="654"/>
      <c r="AR11" s="654"/>
      <c r="AS11" s="654"/>
      <c r="AT11" s="654"/>
      <c r="AU11" s="654"/>
      <c r="AV11" s="654"/>
      <c r="AW11" s="654"/>
      <c r="AX11" s="654"/>
      <c r="AY11" s="654"/>
      <c r="AZ11" s="654"/>
      <c r="BA11" s="654"/>
      <c r="BB11" s="654"/>
      <c r="BC11" s="654"/>
      <c r="BD11" s="654"/>
      <c r="BE11" s="654"/>
      <c r="BF11" s="654"/>
      <c r="BG11" s="654"/>
      <c r="BH11" s="654"/>
      <c r="BI11" s="654"/>
      <c r="BJ11" s="654"/>
      <c r="BK11" s="654"/>
      <c r="BL11" s="654"/>
      <c r="BM11" s="654"/>
      <c r="BN11" s="654"/>
      <c r="BO11" s="654"/>
      <c r="BP11" s="654"/>
      <c r="BQ11" s="654"/>
      <c r="BR11" s="654"/>
      <c r="BS11" s="654"/>
      <c r="BT11" s="654"/>
      <c r="BU11" s="654"/>
      <c r="BV11" s="655"/>
    </row>
    <row r="12" spans="1:75" s="429" customFormat="1" ht="18.75" customHeight="1">
      <c r="A12" s="417" t="s">
        <v>349</v>
      </c>
      <c r="B12" s="418" t="s">
        <v>417</v>
      </c>
      <c r="C12" s="419"/>
      <c r="D12" s="419">
        <v>1</v>
      </c>
      <c r="E12" s="419"/>
      <c r="F12" s="419"/>
      <c r="G12" s="419">
        <v>3</v>
      </c>
      <c r="H12" s="420">
        <f>G12*30</f>
        <v>90</v>
      </c>
      <c r="I12" s="420">
        <f>SUM(J12:L12)</f>
        <v>44</v>
      </c>
      <c r="J12" s="420">
        <v>24</v>
      </c>
      <c r="K12" s="419">
        <v>20</v>
      </c>
      <c r="L12" s="419"/>
      <c r="M12" s="419"/>
      <c r="N12" s="468">
        <f>H12-I12</f>
        <v>46</v>
      </c>
      <c r="O12" s="469">
        <f>I12/O8</f>
        <v>2.4444444444444446</v>
      </c>
      <c r="P12" s="423"/>
      <c r="Q12" s="423"/>
      <c r="R12" s="423"/>
      <c r="S12" s="423"/>
      <c r="T12" s="423"/>
      <c r="U12" s="423"/>
      <c r="V12" s="423"/>
      <c r="W12" s="470"/>
      <c r="X12" s="470"/>
      <c r="Y12" s="470"/>
      <c r="Z12" s="471" t="str">
        <f t="shared" ref="Z12:AH12" si="2">IF(ISERROR(SEARCH(Z$9,$C12,1)),"-",IF(COUNTIF($C12,Z$9)=1,1,IF(ISERROR(SEARCH(CONCATENATE(Z$9,","),$C12,1)),IF(ISERROR(SEARCH(CONCATENATE(",",Z$9),$C12,1)),"-",1),1)))</f>
        <v>-</v>
      </c>
      <c r="AA12" s="471" t="str">
        <f t="shared" si="2"/>
        <v>-</v>
      </c>
      <c r="AB12" s="471" t="str">
        <f t="shared" si="2"/>
        <v>-</v>
      </c>
      <c r="AC12" s="471" t="str">
        <f t="shared" si="2"/>
        <v>-</v>
      </c>
      <c r="AD12" s="471" t="str">
        <f t="shared" si="2"/>
        <v>-</v>
      </c>
      <c r="AE12" s="471" t="str">
        <f t="shared" si="2"/>
        <v>-</v>
      </c>
      <c r="AF12" s="471" t="str">
        <f t="shared" si="2"/>
        <v>-</v>
      </c>
      <c r="AG12" s="471" t="str">
        <f t="shared" si="2"/>
        <v>-</v>
      </c>
      <c r="AH12" s="471" t="str">
        <f t="shared" si="2"/>
        <v>-</v>
      </c>
      <c r="AI12" s="470"/>
      <c r="AJ12" s="471">
        <f t="shared" ref="AJ12:AR12" si="3">IF(ISERROR(SEARCH(AJ$9,$D12,1)),"-",IF(COUNTIF($D12,AJ$9)=1,1,IF(ISERROR(SEARCH(CONCATENATE(AJ$9,","),$D12,1)),IF(ISERROR(SEARCH(CONCATENATE(",",AJ$9),$D12,1)),"-",1),1)))</f>
        <v>1</v>
      </c>
      <c r="AK12" s="471" t="str">
        <f t="shared" si="3"/>
        <v>-</v>
      </c>
      <c r="AL12" s="471" t="str">
        <f t="shared" si="3"/>
        <v>-</v>
      </c>
      <c r="AM12" s="471" t="str">
        <f t="shared" si="3"/>
        <v>-</v>
      </c>
      <c r="AN12" s="471" t="str">
        <f t="shared" si="3"/>
        <v>-</v>
      </c>
      <c r="AO12" s="471" t="str">
        <f t="shared" si="3"/>
        <v>-</v>
      </c>
      <c r="AP12" s="471" t="str">
        <f t="shared" si="3"/>
        <v>-</v>
      </c>
      <c r="AQ12" s="471" t="str">
        <f t="shared" si="3"/>
        <v>-</v>
      </c>
      <c r="AR12" s="471" t="str">
        <f t="shared" si="3"/>
        <v>-</v>
      </c>
      <c r="AS12" s="470"/>
      <c r="AT12" s="471" t="str">
        <f t="shared" ref="AT12:BB12" si="4">IF(ISERROR(SEARCH(AT$9,$E12,1)),"-",IF(COUNTIF($E12,AT$9)=1,1,IF(ISERROR(SEARCH(CONCATENATE(AT$9,","),$E12,1)),IF(ISERROR(SEARCH(CONCATENATE(",",AT$9),$E12,1)),"-",1),1)))</f>
        <v>-</v>
      </c>
      <c r="AU12" s="471" t="str">
        <f t="shared" si="4"/>
        <v>-</v>
      </c>
      <c r="AV12" s="471" t="str">
        <f t="shared" si="4"/>
        <v>-</v>
      </c>
      <c r="AW12" s="471" t="str">
        <f t="shared" si="4"/>
        <v>-</v>
      </c>
      <c r="AX12" s="471" t="str">
        <f t="shared" si="4"/>
        <v>-</v>
      </c>
      <c r="AY12" s="471" t="str">
        <f t="shared" si="4"/>
        <v>-</v>
      </c>
      <c r="AZ12" s="471" t="str">
        <f t="shared" si="4"/>
        <v>-</v>
      </c>
      <c r="BA12" s="471" t="str">
        <f t="shared" si="4"/>
        <v>-</v>
      </c>
      <c r="BB12" s="471" t="str">
        <f t="shared" si="4"/>
        <v>-</v>
      </c>
      <c r="BC12" s="470"/>
      <c r="BD12" s="471" t="str">
        <f t="shared" ref="BD12:BL12" si="5">IF(ISERROR(SEARCH(BD$9,$G12,1)),"-",IF(COUNTIF($G12,BD$9)=1,1,IF(ISERROR(SEARCH(CONCATENATE(BD$9,","),$G12,1)),IF(ISERROR(SEARCH(CONCATENATE(",",BD$9),$G12,1)),"-",1),1)))</f>
        <v>-</v>
      </c>
      <c r="BE12" s="471" t="str">
        <f t="shared" si="5"/>
        <v>-</v>
      </c>
      <c r="BF12" s="471">
        <f t="shared" si="5"/>
        <v>1</v>
      </c>
      <c r="BG12" s="471" t="str">
        <f t="shared" si="5"/>
        <v>-</v>
      </c>
      <c r="BH12" s="471" t="str">
        <f t="shared" si="5"/>
        <v>-</v>
      </c>
      <c r="BI12" s="471" t="str">
        <f t="shared" si="5"/>
        <v>-</v>
      </c>
      <c r="BJ12" s="471" t="str">
        <f t="shared" si="5"/>
        <v>-</v>
      </c>
      <c r="BK12" s="471" t="str">
        <f t="shared" si="5"/>
        <v>-</v>
      </c>
      <c r="BL12" s="471" t="str">
        <f t="shared" si="5"/>
        <v>-</v>
      </c>
      <c r="BM12" s="470"/>
      <c r="BN12" s="471" t="str">
        <f>IF(ISERROR(SEARCH(BN$9,#REF!,1)),"-",IF(COUNTIF(#REF!,BN$9)=1,1,IF(ISERROR(SEARCH(CONCATENATE(BN$9,","),#REF!,1)),IF(ISERROR(SEARCH(CONCATENATE(",",BN$9),#REF!,1)),"-",1),1)))</f>
        <v>-</v>
      </c>
      <c r="BO12" s="471"/>
      <c r="BP12" s="471"/>
      <c r="BQ12" s="471"/>
      <c r="BR12" s="471"/>
      <c r="BS12" s="471"/>
      <c r="BT12" s="471"/>
      <c r="BU12" s="471"/>
      <c r="BV12" s="472"/>
      <c r="BW12" s="428">
        <f t="shared" ref="BW12:BW40" si="6">H12/2</f>
        <v>45</v>
      </c>
    </row>
    <row r="13" spans="1:75" s="429" customFormat="1" ht="24.75" customHeight="1">
      <c r="A13" s="473" t="s">
        <v>350</v>
      </c>
      <c r="B13" s="474" t="s">
        <v>452</v>
      </c>
      <c r="C13" s="433"/>
      <c r="D13" s="433">
        <v>1</v>
      </c>
      <c r="E13" s="433"/>
      <c r="F13" s="433"/>
      <c r="G13" s="433">
        <v>3</v>
      </c>
      <c r="H13" s="434">
        <f t="shared" ref="H13:H20" si="7">G13*30</f>
        <v>90</v>
      </c>
      <c r="I13" s="434">
        <f t="shared" ref="I13:I21" si="8">SUM(J13:L13)</f>
        <v>36</v>
      </c>
      <c r="J13" s="434">
        <v>6</v>
      </c>
      <c r="K13" s="433">
        <v>30</v>
      </c>
      <c r="L13" s="433"/>
      <c r="M13" s="433"/>
      <c r="N13" s="475">
        <f>H13-I13</f>
        <v>54</v>
      </c>
      <c r="O13" s="476">
        <f>I13/O8</f>
        <v>2</v>
      </c>
      <c r="P13" s="438"/>
      <c r="Q13" s="438"/>
      <c r="R13" s="438"/>
      <c r="S13" s="438"/>
      <c r="T13" s="477"/>
      <c r="U13" s="477"/>
      <c r="V13" s="477"/>
      <c r="W13" s="445"/>
      <c r="X13" s="445"/>
      <c r="Y13" s="445"/>
      <c r="Z13" s="446" t="str">
        <f t="shared" ref="Z13:AH14" si="9">IF(ISERROR(SEARCH(Z$9,$C13,1)),"-",IF(COUNTIF($C13,Z$9)=1,1,IF(ISERROR(SEARCH(CONCATENATE(Z$9,","),$C13,1)),IF(ISERROR(SEARCH(CONCATENATE(",",Z$9),$C13,1)),"-",1),1)))</f>
        <v>-</v>
      </c>
      <c r="AA13" s="446" t="str">
        <f t="shared" si="9"/>
        <v>-</v>
      </c>
      <c r="AB13" s="446" t="str">
        <f t="shared" si="9"/>
        <v>-</v>
      </c>
      <c r="AC13" s="446" t="str">
        <f t="shared" si="9"/>
        <v>-</v>
      </c>
      <c r="AD13" s="446" t="str">
        <f t="shared" si="9"/>
        <v>-</v>
      </c>
      <c r="AE13" s="446" t="str">
        <f t="shared" si="9"/>
        <v>-</v>
      </c>
      <c r="AF13" s="446" t="str">
        <f t="shared" si="9"/>
        <v>-</v>
      </c>
      <c r="AG13" s="446" t="str">
        <f t="shared" si="9"/>
        <v>-</v>
      </c>
      <c r="AH13" s="446" t="str">
        <f t="shared" si="9"/>
        <v>-</v>
      </c>
      <c r="AI13" s="445"/>
      <c r="AJ13" s="446">
        <f t="shared" ref="AJ13:AR14" si="10">IF(ISERROR(SEARCH(AJ$9,$D13,1)),"-",IF(COUNTIF($D13,AJ$9)=1,1,IF(ISERROR(SEARCH(CONCATENATE(AJ$9,","),$D13,1)),IF(ISERROR(SEARCH(CONCATENATE(",",AJ$9),$D13,1)),"-",1),1)))</f>
        <v>1</v>
      </c>
      <c r="AK13" s="446" t="str">
        <f t="shared" si="10"/>
        <v>-</v>
      </c>
      <c r="AL13" s="446" t="str">
        <f t="shared" si="10"/>
        <v>-</v>
      </c>
      <c r="AM13" s="446" t="str">
        <f t="shared" si="10"/>
        <v>-</v>
      </c>
      <c r="AN13" s="446" t="str">
        <f t="shared" si="10"/>
        <v>-</v>
      </c>
      <c r="AO13" s="446" t="str">
        <f t="shared" si="10"/>
        <v>-</v>
      </c>
      <c r="AP13" s="446" t="str">
        <f t="shared" si="10"/>
        <v>-</v>
      </c>
      <c r="AQ13" s="446" t="str">
        <f t="shared" si="10"/>
        <v>-</v>
      </c>
      <c r="AR13" s="446" t="str">
        <f t="shared" si="10"/>
        <v>-</v>
      </c>
      <c r="AS13" s="445"/>
      <c r="AT13" s="446" t="str">
        <f>IF(ISERROR(SEARCH(AT$9,$E13,1)),"-",IF(COUNTIF($E13,AT$9)=1,1,IF(ISERROR(SEARCH(CONCATENATE(AT$9,","),$E13,1)),IF(ISERROR(SEARCH(CONCATENATE(",",AT$9),$E13,1)),"-",1),1)))</f>
        <v>-</v>
      </c>
      <c r="AU13" s="446" t="str">
        <f t="shared" ref="AU13:BB14" si="11">IF(ISERROR(SEARCH(AU$9,$E13,1)),"-",IF(COUNTIF($E13,AU$9)=1,1,IF(ISERROR(SEARCH(CONCATENATE(AU$9,","),$E13,1)),IF(ISERROR(SEARCH(CONCATENATE(",",AU$9),$E13,1)),"-",1),1)))</f>
        <v>-</v>
      </c>
      <c r="AV13" s="446" t="str">
        <f t="shared" si="11"/>
        <v>-</v>
      </c>
      <c r="AW13" s="446" t="str">
        <f t="shared" si="11"/>
        <v>-</v>
      </c>
      <c r="AX13" s="446" t="str">
        <f t="shared" si="11"/>
        <v>-</v>
      </c>
      <c r="AY13" s="446" t="str">
        <f t="shared" si="11"/>
        <v>-</v>
      </c>
      <c r="AZ13" s="446" t="str">
        <f t="shared" si="11"/>
        <v>-</v>
      </c>
      <c r="BA13" s="446" t="str">
        <f t="shared" si="11"/>
        <v>-</v>
      </c>
      <c r="BB13" s="446" t="str">
        <f t="shared" si="11"/>
        <v>-</v>
      </c>
      <c r="BC13" s="445"/>
      <c r="BD13" s="446" t="str">
        <f>IF(ISERROR(SEARCH(BD$9,$G13,1)),"-",IF(COUNTIF($G13,BD$9)=1,1,IF(ISERROR(SEARCH(CONCATENATE(BD$9,","),$G13,1)),IF(ISERROR(SEARCH(CONCATENATE(",",BD$9),$G13,1)),"-",1),1)))</f>
        <v>-</v>
      </c>
      <c r="BE13" s="446" t="str">
        <f t="shared" ref="BE13:BL16" si="12">IF(ISERROR(SEARCH(BE$9,$G13,1)),"-",IF(COUNTIF($G13,BE$9)=1,1,IF(ISERROR(SEARCH(CONCATENATE(BE$9,","),$G13,1)),IF(ISERROR(SEARCH(CONCATENATE(",",BE$9),$G13,1)),"-",1),1)))</f>
        <v>-</v>
      </c>
      <c r="BF13" s="446">
        <f t="shared" si="12"/>
        <v>1</v>
      </c>
      <c r="BG13" s="446" t="str">
        <f t="shared" si="12"/>
        <v>-</v>
      </c>
      <c r="BH13" s="446" t="str">
        <f t="shared" si="12"/>
        <v>-</v>
      </c>
      <c r="BI13" s="446" t="str">
        <f t="shared" si="12"/>
        <v>-</v>
      </c>
      <c r="BJ13" s="446" t="str">
        <f t="shared" si="12"/>
        <v>-</v>
      </c>
      <c r="BK13" s="446" t="str">
        <f t="shared" si="12"/>
        <v>-</v>
      </c>
      <c r="BL13" s="446" t="str">
        <f t="shared" si="12"/>
        <v>-</v>
      </c>
      <c r="BM13" s="445"/>
      <c r="BN13" s="446"/>
      <c r="BO13" s="446"/>
      <c r="BP13" s="446"/>
      <c r="BQ13" s="446"/>
      <c r="BR13" s="446"/>
      <c r="BS13" s="446"/>
      <c r="BT13" s="446"/>
      <c r="BU13" s="446"/>
      <c r="BV13" s="447"/>
      <c r="BW13" s="428">
        <f t="shared" si="6"/>
        <v>45</v>
      </c>
    </row>
    <row r="14" spans="1:75" s="429" customFormat="1" ht="16.5" customHeight="1">
      <c r="A14" s="430" t="s">
        <v>351</v>
      </c>
      <c r="B14" s="431" t="s">
        <v>419</v>
      </c>
      <c r="C14" s="433">
        <v>2</v>
      </c>
      <c r="D14" s="433">
        <v>1</v>
      </c>
      <c r="E14" s="433"/>
      <c r="F14" s="433"/>
      <c r="G14" s="433">
        <v>6</v>
      </c>
      <c r="H14" s="434">
        <f t="shared" si="7"/>
        <v>180</v>
      </c>
      <c r="I14" s="434">
        <f t="shared" si="8"/>
        <v>88</v>
      </c>
      <c r="J14" s="434"/>
      <c r="K14" s="433">
        <v>88</v>
      </c>
      <c r="L14" s="433"/>
      <c r="M14" s="433"/>
      <c r="N14" s="475">
        <f t="shared" ref="N14:N24" si="13">H14-I14</f>
        <v>92</v>
      </c>
      <c r="O14" s="476">
        <f>44/O8</f>
        <v>2.4444444444444446</v>
      </c>
      <c r="P14" s="438">
        <f>44/P8</f>
        <v>2.75</v>
      </c>
      <c r="Q14" s="438"/>
      <c r="R14" s="477"/>
      <c r="S14" s="477"/>
      <c r="T14" s="477"/>
      <c r="U14" s="477"/>
      <c r="V14" s="477"/>
      <c r="W14" s="445"/>
      <c r="X14" s="445"/>
      <c r="Y14" s="445"/>
      <c r="Z14" s="446" t="str">
        <f t="shared" si="9"/>
        <v>-</v>
      </c>
      <c r="AA14" s="446">
        <f t="shared" si="9"/>
        <v>1</v>
      </c>
      <c r="AB14" s="446" t="str">
        <f t="shared" si="9"/>
        <v>-</v>
      </c>
      <c r="AC14" s="446" t="str">
        <f t="shared" si="9"/>
        <v>-</v>
      </c>
      <c r="AD14" s="446" t="str">
        <f t="shared" si="9"/>
        <v>-</v>
      </c>
      <c r="AE14" s="446" t="str">
        <f t="shared" si="9"/>
        <v>-</v>
      </c>
      <c r="AF14" s="446" t="str">
        <f t="shared" si="9"/>
        <v>-</v>
      </c>
      <c r="AG14" s="446" t="str">
        <f t="shared" si="9"/>
        <v>-</v>
      </c>
      <c r="AH14" s="446" t="str">
        <f t="shared" si="9"/>
        <v>-</v>
      </c>
      <c r="AI14" s="445"/>
      <c r="AJ14" s="446">
        <f t="shared" si="10"/>
        <v>1</v>
      </c>
      <c r="AK14" s="446" t="str">
        <f t="shared" si="10"/>
        <v>-</v>
      </c>
      <c r="AL14" s="446" t="str">
        <f t="shared" si="10"/>
        <v>-</v>
      </c>
      <c r="AM14" s="446" t="str">
        <f t="shared" si="10"/>
        <v>-</v>
      </c>
      <c r="AN14" s="446" t="str">
        <f t="shared" si="10"/>
        <v>-</v>
      </c>
      <c r="AO14" s="446" t="str">
        <f t="shared" si="10"/>
        <v>-</v>
      </c>
      <c r="AP14" s="446" t="str">
        <f t="shared" si="10"/>
        <v>-</v>
      </c>
      <c r="AQ14" s="446" t="str">
        <f t="shared" si="10"/>
        <v>-</v>
      </c>
      <c r="AR14" s="446" t="str">
        <f t="shared" si="10"/>
        <v>-</v>
      </c>
      <c r="AS14" s="445"/>
      <c r="AT14" s="446" t="str">
        <f>IF(ISERROR(SEARCH(AT$9,$E14,1)),"-",IF(COUNTIF($E14,AT$9)=1,1,IF(ISERROR(SEARCH(CONCATENATE(AT$9,","),$E14,1)),IF(ISERROR(SEARCH(CONCATENATE(",",AT$9),$E14,1)),"-",1),1)))</f>
        <v>-</v>
      </c>
      <c r="AU14" s="446" t="str">
        <f t="shared" si="11"/>
        <v>-</v>
      </c>
      <c r="AV14" s="446" t="str">
        <f t="shared" si="11"/>
        <v>-</v>
      </c>
      <c r="AW14" s="446" t="str">
        <f t="shared" si="11"/>
        <v>-</v>
      </c>
      <c r="AX14" s="446" t="str">
        <f t="shared" si="11"/>
        <v>-</v>
      </c>
      <c r="AY14" s="446" t="str">
        <f t="shared" si="11"/>
        <v>-</v>
      </c>
      <c r="AZ14" s="446" t="str">
        <f t="shared" si="11"/>
        <v>-</v>
      </c>
      <c r="BA14" s="446" t="str">
        <f t="shared" si="11"/>
        <v>-</v>
      </c>
      <c r="BB14" s="446" t="str">
        <f t="shared" si="11"/>
        <v>-</v>
      </c>
      <c r="BC14" s="445"/>
      <c r="BD14" s="446" t="str">
        <f>IF(ISERROR(SEARCH(BD$9,$G14,1)),"-",IF(COUNTIF($G14,BD$9)=1,1,IF(ISERROR(SEARCH(CONCATENATE(BD$9,","),$G14,1)),IF(ISERROR(SEARCH(CONCATENATE(",",BD$9),$G14,1)),"-",1),1)))</f>
        <v>-</v>
      </c>
      <c r="BE14" s="446" t="str">
        <f t="shared" si="12"/>
        <v>-</v>
      </c>
      <c r="BF14" s="446" t="str">
        <f t="shared" si="12"/>
        <v>-</v>
      </c>
      <c r="BG14" s="446" t="str">
        <f t="shared" si="12"/>
        <v>-</v>
      </c>
      <c r="BH14" s="446" t="str">
        <f t="shared" si="12"/>
        <v>-</v>
      </c>
      <c r="BI14" s="446">
        <f t="shared" si="12"/>
        <v>1</v>
      </c>
      <c r="BJ14" s="446" t="str">
        <f t="shared" si="12"/>
        <v>-</v>
      </c>
      <c r="BK14" s="446" t="str">
        <f t="shared" si="12"/>
        <v>-</v>
      </c>
      <c r="BL14" s="446" t="str">
        <f t="shared" si="12"/>
        <v>-</v>
      </c>
      <c r="BM14" s="445"/>
      <c r="BN14" s="446"/>
      <c r="BO14" s="446"/>
      <c r="BP14" s="446"/>
      <c r="BQ14" s="446"/>
      <c r="BR14" s="446"/>
      <c r="BS14" s="446"/>
      <c r="BT14" s="446"/>
      <c r="BU14" s="446"/>
      <c r="BV14" s="447"/>
      <c r="BW14" s="428">
        <f t="shared" si="6"/>
        <v>90</v>
      </c>
    </row>
    <row r="15" spans="1:75" s="429" customFormat="1" ht="15.75" customHeight="1">
      <c r="A15" s="430" t="s">
        <v>352</v>
      </c>
      <c r="B15" s="431" t="s">
        <v>420</v>
      </c>
      <c r="C15" s="433"/>
      <c r="D15" s="433">
        <v>2</v>
      </c>
      <c r="E15" s="433"/>
      <c r="F15" s="433"/>
      <c r="G15" s="433">
        <v>3</v>
      </c>
      <c r="H15" s="434">
        <f t="shared" si="7"/>
        <v>90</v>
      </c>
      <c r="I15" s="434">
        <f t="shared" si="8"/>
        <v>44</v>
      </c>
      <c r="J15" s="434"/>
      <c r="K15" s="433">
        <v>44</v>
      </c>
      <c r="L15" s="433"/>
      <c r="M15" s="433"/>
      <c r="N15" s="475">
        <f t="shared" si="13"/>
        <v>46</v>
      </c>
      <c r="O15" s="476"/>
      <c r="P15" s="445">
        <f>I15/P8</f>
        <v>2.75</v>
      </c>
      <c r="Q15" s="445"/>
      <c r="R15" s="477"/>
      <c r="S15" s="477"/>
      <c r="T15" s="477"/>
      <c r="U15" s="477"/>
      <c r="V15" s="477"/>
      <c r="W15" s="445"/>
      <c r="X15" s="445"/>
      <c r="Y15" s="445"/>
      <c r="Z15" s="446" t="str">
        <f t="shared" ref="Z15:AH18" si="14">IF(ISERROR(SEARCH(Z$9,$C15,1)),"-",IF(COUNTIF($C15,Z$9)=1,1,IF(ISERROR(SEARCH(CONCATENATE(Z$9,","),$C15,1)),IF(ISERROR(SEARCH(CONCATENATE(",",Z$9),$C15,1)),"-",1),1)))</f>
        <v>-</v>
      </c>
      <c r="AA15" s="446" t="str">
        <f t="shared" si="14"/>
        <v>-</v>
      </c>
      <c r="AB15" s="446" t="str">
        <f t="shared" si="14"/>
        <v>-</v>
      </c>
      <c r="AC15" s="446" t="str">
        <f t="shared" si="14"/>
        <v>-</v>
      </c>
      <c r="AD15" s="446" t="str">
        <f t="shared" si="14"/>
        <v>-</v>
      </c>
      <c r="AE15" s="446" t="str">
        <f t="shared" si="14"/>
        <v>-</v>
      </c>
      <c r="AF15" s="446" t="str">
        <f t="shared" si="14"/>
        <v>-</v>
      </c>
      <c r="AG15" s="446" t="str">
        <f t="shared" si="14"/>
        <v>-</v>
      </c>
      <c r="AH15" s="446" t="str">
        <f t="shared" si="14"/>
        <v>-</v>
      </c>
      <c r="AI15" s="445"/>
      <c r="AJ15" s="446" t="str">
        <f t="shared" ref="AJ15:AR18" si="15">IF(ISERROR(SEARCH(AJ$9,$D15,1)),"-",IF(COUNTIF($D15,AJ$9)=1,1,IF(ISERROR(SEARCH(CONCATENATE(AJ$9,","),$D15,1)),IF(ISERROR(SEARCH(CONCATENATE(",",AJ$9),$D15,1)),"-",1),1)))</f>
        <v>-</v>
      </c>
      <c r="AK15" s="446">
        <f t="shared" si="15"/>
        <v>1</v>
      </c>
      <c r="AL15" s="446" t="str">
        <f t="shared" si="15"/>
        <v>-</v>
      </c>
      <c r="AM15" s="446" t="str">
        <f t="shared" si="15"/>
        <v>-</v>
      </c>
      <c r="AN15" s="446" t="str">
        <f t="shared" si="15"/>
        <v>-</v>
      </c>
      <c r="AO15" s="446" t="str">
        <f t="shared" si="15"/>
        <v>-</v>
      </c>
      <c r="AP15" s="446" t="str">
        <f t="shared" si="15"/>
        <v>-</v>
      </c>
      <c r="AQ15" s="446" t="str">
        <f t="shared" si="15"/>
        <v>-</v>
      </c>
      <c r="AR15" s="446" t="str">
        <f t="shared" si="15"/>
        <v>-</v>
      </c>
      <c r="AS15" s="445"/>
      <c r="AT15" s="446" t="str">
        <f t="shared" ref="AT15:BB18" si="16">IF(ISERROR(SEARCH(AT$9,$E15,1)),"-",IF(COUNTIF($E15,AT$9)=1,1,IF(ISERROR(SEARCH(CONCATENATE(AT$9,","),$E15,1)),IF(ISERROR(SEARCH(CONCATENATE(",",AT$9),$E15,1)),"-",1),1)))</f>
        <v>-</v>
      </c>
      <c r="AU15" s="446" t="str">
        <f t="shared" si="16"/>
        <v>-</v>
      </c>
      <c r="AV15" s="446" t="str">
        <f t="shared" si="16"/>
        <v>-</v>
      </c>
      <c r="AW15" s="446" t="str">
        <f t="shared" si="16"/>
        <v>-</v>
      </c>
      <c r="AX15" s="446" t="str">
        <f t="shared" si="16"/>
        <v>-</v>
      </c>
      <c r="AY15" s="446" t="str">
        <f t="shared" si="16"/>
        <v>-</v>
      </c>
      <c r="AZ15" s="446" t="str">
        <f t="shared" si="16"/>
        <v>-</v>
      </c>
      <c r="BA15" s="446" t="str">
        <f t="shared" si="16"/>
        <v>-</v>
      </c>
      <c r="BB15" s="446" t="str">
        <f t="shared" si="16"/>
        <v>-</v>
      </c>
      <c r="BC15" s="445"/>
      <c r="BD15" s="446" t="str">
        <f t="shared" ref="BD15:BL19" si="17">IF(ISERROR(SEARCH(BD$9,$G15,1)),"-",IF(COUNTIF($G15,BD$9)=1,1,IF(ISERROR(SEARCH(CONCATENATE(BD$9,","),$G15,1)),IF(ISERROR(SEARCH(CONCATENATE(",",BD$9),$G15,1)),"-",1),1)))</f>
        <v>-</v>
      </c>
      <c r="BE15" s="446" t="str">
        <f t="shared" si="12"/>
        <v>-</v>
      </c>
      <c r="BF15" s="446">
        <f t="shared" si="12"/>
        <v>1</v>
      </c>
      <c r="BG15" s="446" t="str">
        <f t="shared" si="12"/>
        <v>-</v>
      </c>
      <c r="BH15" s="446" t="str">
        <f t="shared" si="12"/>
        <v>-</v>
      </c>
      <c r="BI15" s="446" t="str">
        <f t="shared" si="12"/>
        <v>-</v>
      </c>
      <c r="BJ15" s="446" t="str">
        <f t="shared" si="12"/>
        <v>-</v>
      </c>
      <c r="BK15" s="446" t="str">
        <f t="shared" si="12"/>
        <v>-</v>
      </c>
      <c r="BL15" s="446" t="str">
        <f t="shared" si="12"/>
        <v>-</v>
      </c>
      <c r="BM15" s="445"/>
      <c r="BN15" s="446"/>
      <c r="BO15" s="446"/>
      <c r="BP15" s="446"/>
      <c r="BQ15" s="446"/>
      <c r="BR15" s="446"/>
      <c r="BS15" s="446"/>
      <c r="BT15" s="446"/>
      <c r="BU15" s="446"/>
      <c r="BV15" s="447"/>
      <c r="BW15" s="428">
        <f t="shared" si="6"/>
        <v>45</v>
      </c>
    </row>
    <row r="16" spans="1:75" s="429" customFormat="1" ht="16.5" customHeight="1">
      <c r="A16" s="430" t="s">
        <v>353</v>
      </c>
      <c r="B16" s="474" t="s">
        <v>447</v>
      </c>
      <c r="C16" s="433">
        <v>1</v>
      </c>
      <c r="D16" s="433"/>
      <c r="E16" s="433"/>
      <c r="F16" s="433"/>
      <c r="G16" s="433">
        <v>4</v>
      </c>
      <c r="H16" s="434">
        <f t="shared" si="7"/>
        <v>120</v>
      </c>
      <c r="I16" s="434">
        <f t="shared" si="8"/>
        <v>60</v>
      </c>
      <c r="J16" s="434">
        <v>32</v>
      </c>
      <c r="K16" s="433">
        <v>28</v>
      </c>
      <c r="L16" s="433"/>
      <c r="M16" s="433"/>
      <c r="N16" s="475">
        <f t="shared" si="13"/>
        <v>60</v>
      </c>
      <c r="O16" s="476">
        <f>I16/O8</f>
        <v>3.3333333333333335</v>
      </c>
      <c r="P16" s="477"/>
      <c r="Q16" s="445"/>
      <c r="R16" s="477"/>
      <c r="S16" s="477"/>
      <c r="T16" s="477"/>
      <c r="U16" s="477"/>
      <c r="V16" s="477"/>
      <c r="W16" s="445"/>
      <c r="X16" s="445"/>
      <c r="Y16" s="445"/>
      <c r="Z16" s="446">
        <f t="shared" si="14"/>
        <v>1</v>
      </c>
      <c r="AA16" s="446" t="str">
        <f t="shared" si="14"/>
        <v>-</v>
      </c>
      <c r="AB16" s="446" t="str">
        <f t="shared" si="14"/>
        <v>-</v>
      </c>
      <c r="AC16" s="446" t="str">
        <f t="shared" si="14"/>
        <v>-</v>
      </c>
      <c r="AD16" s="446" t="str">
        <f t="shared" si="14"/>
        <v>-</v>
      </c>
      <c r="AE16" s="446" t="str">
        <f t="shared" si="14"/>
        <v>-</v>
      </c>
      <c r="AF16" s="446" t="str">
        <f t="shared" si="14"/>
        <v>-</v>
      </c>
      <c r="AG16" s="446" t="str">
        <f t="shared" si="14"/>
        <v>-</v>
      </c>
      <c r="AH16" s="446" t="str">
        <f t="shared" si="14"/>
        <v>-</v>
      </c>
      <c r="AI16" s="445"/>
      <c r="AJ16" s="446" t="str">
        <f t="shared" si="15"/>
        <v>-</v>
      </c>
      <c r="AK16" s="446" t="str">
        <f t="shared" si="15"/>
        <v>-</v>
      </c>
      <c r="AL16" s="446" t="str">
        <f t="shared" si="15"/>
        <v>-</v>
      </c>
      <c r="AM16" s="446" t="str">
        <f t="shared" si="15"/>
        <v>-</v>
      </c>
      <c r="AN16" s="446" t="str">
        <f t="shared" si="15"/>
        <v>-</v>
      </c>
      <c r="AO16" s="446" t="str">
        <f t="shared" si="15"/>
        <v>-</v>
      </c>
      <c r="AP16" s="446" t="str">
        <f t="shared" si="15"/>
        <v>-</v>
      </c>
      <c r="AQ16" s="446" t="str">
        <f t="shared" si="15"/>
        <v>-</v>
      </c>
      <c r="AR16" s="446" t="str">
        <f t="shared" si="15"/>
        <v>-</v>
      </c>
      <c r="AS16" s="445"/>
      <c r="AT16" s="446" t="str">
        <f t="shared" si="16"/>
        <v>-</v>
      </c>
      <c r="AU16" s="446" t="str">
        <f t="shared" si="16"/>
        <v>-</v>
      </c>
      <c r="AV16" s="446" t="str">
        <f t="shared" si="16"/>
        <v>-</v>
      </c>
      <c r="AW16" s="446" t="str">
        <f t="shared" si="16"/>
        <v>-</v>
      </c>
      <c r="AX16" s="446" t="str">
        <f t="shared" si="16"/>
        <v>-</v>
      </c>
      <c r="AY16" s="446" t="str">
        <f t="shared" si="16"/>
        <v>-</v>
      </c>
      <c r="AZ16" s="446" t="str">
        <f t="shared" si="16"/>
        <v>-</v>
      </c>
      <c r="BA16" s="446" t="str">
        <f t="shared" si="16"/>
        <v>-</v>
      </c>
      <c r="BB16" s="446" t="str">
        <f t="shared" si="16"/>
        <v>-</v>
      </c>
      <c r="BC16" s="445"/>
      <c r="BD16" s="446" t="str">
        <f t="shared" si="17"/>
        <v>-</v>
      </c>
      <c r="BE16" s="446" t="str">
        <f t="shared" si="12"/>
        <v>-</v>
      </c>
      <c r="BF16" s="446" t="str">
        <f t="shared" si="12"/>
        <v>-</v>
      </c>
      <c r="BG16" s="446">
        <f t="shared" si="12"/>
        <v>1</v>
      </c>
      <c r="BH16" s="446" t="str">
        <f t="shared" si="12"/>
        <v>-</v>
      </c>
      <c r="BI16" s="446" t="str">
        <f t="shared" si="12"/>
        <v>-</v>
      </c>
      <c r="BJ16" s="446" t="str">
        <f t="shared" si="12"/>
        <v>-</v>
      </c>
      <c r="BK16" s="446" t="str">
        <f t="shared" si="12"/>
        <v>-</v>
      </c>
      <c r="BL16" s="446" t="str">
        <f t="shared" si="12"/>
        <v>-</v>
      </c>
      <c r="BM16" s="445"/>
      <c r="BN16" s="446"/>
      <c r="BO16" s="446"/>
      <c r="BP16" s="446"/>
      <c r="BQ16" s="446"/>
      <c r="BR16" s="446"/>
      <c r="BS16" s="446"/>
      <c r="BT16" s="446"/>
      <c r="BU16" s="446"/>
      <c r="BV16" s="447"/>
      <c r="BW16" s="428">
        <f t="shared" si="6"/>
        <v>60</v>
      </c>
    </row>
    <row r="17" spans="1:77" s="429" customFormat="1" ht="15" customHeight="1">
      <c r="A17" s="478" t="s">
        <v>354</v>
      </c>
      <c r="B17" s="474" t="s">
        <v>448</v>
      </c>
      <c r="C17" s="433">
        <v>2</v>
      </c>
      <c r="D17" s="433"/>
      <c r="E17" s="433"/>
      <c r="F17" s="433"/>
      <c r="G17" s="433">
        <v>4</v>
      </c>
      <c r="H17" s="434">
        <f t="shared" si="7"/>
        <v>120</v>
      </c>
      <c r="I17" s="434">
        <f t="shared" si="8"/>
        <v>60</v>
      </c>
      <c r="J17" s="434">
        <v>32</v>
      </c>
      <c r="K17" s="433">
        <v>28</v>
      </c>
      <c r="L17" s="433"/>
      <c r="M17" s="433"/>
      <c r="N17" s="475">
        <f t="shared" si="13"/>
        <v>60</v>
      </c>
      <c r="O17" s="476"/>
      <c r="P17" s="445">
        <f>I17/P8</f>
        <v>3.75</v>
      </c>
      <c r="Q17" s="445"/>
      <c r="R17" s="477"/>
      <c r="S17" s="477"/>
      <c r="T17" s="477"/>
      <c r="U17" s="477"/>
      <c r="V17" s="477"/>
      <c r="W17" s="445"/>
      <c r="X17" s="445"/>
      <c r="Y17" s="445"/>
      <c r="Z17" s="446" t="str">
        <f t="shared" si="14"/>
        <v>-</v>
      </c>
      <c r="AA17" s="446">
        <f t="shared" si="14"/>
        <v>1</v>
      </c>
      <c r="AB17" s="446" t="str">
        <f t="shared" si="14"/>
        <v>-</v>
      </c>
      <c r="AC17" s="446" t="str">
        <f t="shared" si="14"/>
        <v>-</v>
      </c>
      <c r="AD17" s="446" t="str">
        <f t="shared" si="14"/>
        <v>-</v>
      </c>
      <c r="AE17" s="446" t="str">
        <f t="shared" si="14"/>
        <v>-</v>
      </c>
      <c r="AF17" s="446" t="str">
        <f t="shared" si="14"/>
        <v>-</v>
      </c>
      <c r="AG17" s="446" t="str">
        <f t="shared" si="14"/>
        <v>-</v>
      </c>
      <c r="AH17" s="446" t="str">
        <f t="shared" si="14"/>
        <v>-</v>
      </c>
      <c r="AI17" s="445"/>
      <c r="AJ17" s="446" t="str">
        <f t="shared" si="15"/>
        <v>-</v>
      </c>
      <c r="AK17" s="446" t="str">
        <f t="shared" si="15"/>
        <v>-</v>
      </c>
      <c r="AL17" s="446" t="str">
        <f t="shared" si="15"/>
        <v>-</v>
      </c>
      <c r="AM17" s="446" t="str">
        <f t="shared" si="15"/>
        <v>-</v>
      </c>
      <c r="AN17" s="446" t="str">
        <f t="shared" si="15"/>
        <v>-</v>
      </c>
      <c r="AO17" s="446" t="str">
        <f t="shared" si="15"/>
        <v>-</v>
      </c>
      <c r="AP17" s="446" t="str">
        <f t="shared" si="15"/>
        <v>-</v>
      </c>
      <c r="AQ17" s="446" t="str">
        <f t="shared" si="15"/>
        <v>-</v>
      </c>
      <c r="AR17" s="446" t="str">
        <f t="shared" si="15"/>
        <v>-</v>
      </c>
      <c r="AS17" s="445"/>
      <c r="AT17" s="446" t="str">
        <f t="shared" si="16"/>
        <v>-</v>
      </c>
      <c r="AU17" s="446" t="str">
        <f t="shared" si="16"/>
        <v>-</v>
      </c>
      <c r="AV17" s="446" t="str">
        <f t="shared" si="16"/>
        <v>-</v>
      </c>
      <c r="AW17" s="446" t="str">
        <f t="shared" si="16"/>
        <v>-</v>
      </c>
      <c r="AX17" s="446" t="str">
        <f t="shared" si="16"/>
        <v>-</v>
      </c>
      <c r="AY17" s="446" t="str">
        <f t="shared" si="16"/>
        <v>-</v>
      </c>
      <c r="AZ17" s="446" t="str">
        <f t="shared" si="16"/>
        <v>-</v>
      </c>
      <c r="BA17" s="446" t="str">
        <f t="shared" si="16"/>
        <v>-</v>
      </c>
      <c r="BB17" s="446" t="str">
        <f t="shared" si="16"/>
        <v>-</v>
      </c>
      <c r="BC17" s="445"/>
      <c r="BD17" s="446" t="str">
        <f t="shared" si="17"/>
        <v>-</v>
      </c>
      <c r="BE17" s="446" t="str">
        <f t="shared" si="17"/>
        <v>-</v>
      </c>
      <c r="BF17" s="446" t="str">
        <f t="shared" si="17"/>
        <v>-</v>
      </c>
      <c r="BG17" s="446">
        <f t="shared" si="17"/>
        <v>1</v>
      </c>
      <c r="BH17" s="446" t="str">
        <f t="shared" si="17"/>
        <v>-</v>
      </c>
      <c r="BI17" s="446" t="str">
        <f t="shared" si="17"/>
        <v>-</v>
      </c>
      <c r="BJ17" s="446" t="str">
        <f t="shared" si="17"/>
        <v>-</v>
      </c>
      <c r="BK17" s="446" t="str">
        <f t="shared" si="17"/>
        <v>-</v>
      </c>
      <c r="BL17" s="446" t="str">
        <f t="shared" si="17"/>
        <v>-</v>
      </c>
      <c r="BM17" s="445"/>
      <c r="BN17" s="446"/>
      <c r="BO17" s="446"/>
      <c r="BP17" s="446"/>
      <c r="BQ17" s="446"/>
      <c r="BR17" s="446"/>
      <c r="BS17" s="446"/>
      <c r="BT17" s="446"/>
      <c r="BU17" s="446"/>
      <c r="BV17" s="447"/>
      <c r="BW17" s="428">
        <f t="shared" si="6"/>
        <v>60</v>
      </c>
    </row>
    <row r="18" spans="1:77" s="429" customFormat="1">
      <c r="A18" s="430" t="s">
        <v>355</v>
      </c>
      <c r="B18" s="431" t="s">
        <v>453</v>
      </c>
      <c r="C18" s="433">
        <v>2</v>
      </c>
      <c r="D18" s="479">
        <v>1</v>
      </c>
      <c r="E18" s="435"/>
      <c r="F18" s="435"/>
      <c r="G18" s="435">
        <v>5</v>
      </c>
      <c r="H18" s="434">
        <f t="shared" si="7"/>
        <v>150</v>
      </c>
      <c r="I18" s="434">
        <f t="shared" si="8"/>
        <v>74</v>
      </c>
      <c r="J18" s="454">
        <v>46</v>
      </c>
      <c r="K18" s="433">
        <v>28</v>
      </c>
      <c r="L18" s="433"/>
      <c r="M18" s="433"/>
      <c r="N18" s="475">
        <f t="shared" si="13"/>
        <v>76</v>
      </c>
      <c r="O18" s="476">
        <f>44/O8</f>
        <v>2.4444444444444446</v>
      </c>
      <c r="P18" s="438">
        <f>30/P8</f>
        <v>1.875</v>
      </c>
      <c r="Q18" s="438"/>
      <c r="R18" s="438"/>
      <c r="S18" s="477"/>
      <c r="T18" s="477"/>
      <c r="U18" s="477"/>
      <c r="V18" s="477"/>
      <c r="W18" s="445"/>
      <c r="X18" s="445"/>
      <c r="Y18" s="445"/>
      <c r="Z18" s="446" t="str">
        <f t="shared" si="14"/>
        <v>-</v>
      </c>
      <c r="AA18" s="446">
        <f t="shared" si="14"/>
        <v>1</v>
      </c>
      <c r="AB18" s="446" t="str">
        <f t="shared" si="14"/>
        <v>-</v>
      </c>
      <c r="AC18" s="446" t="str">
        <f t="shared" si="14"/>
        <v>-</v>
      </c>
      <c r="AD18" s="446" t="str">
        <f t="shared" si="14"/>
        <v>-</v>
      </c>
      <c r="AE18" s="446" t="str">
        <f t="shared" si="14"/>
        <v>-</v>
      </c>
      <c r="AF18" s="446" t="str">
        <f t="shared" si="14"/>
        <v>-</v>
      </c>
      <c r="AG18" s="446" t="str">
        <f t="shared" si="14"/>
        <v>-</v>
      </c>
      <c r="AH18" s="446" t="str">
        <f t="shared" si="14"/>
        <v>-</v>
      </c>
      <c r="AI18" s="445"/>
      <c r="AJ18" s="446">
        <f t="shared" si="15"/>
        <v>1</v>
      </c>
      <c r="AK18" s="446" t="str">
        <f t="shared" si="15"/>
        <v>-</v>
      </c>
      <c r="AL18" s="446" t="str">
        <f t="shared" si="15"/>
        <v>-</v>
      </c>
      <c r="AM18" s="446" t="str">
        <f t="shared" si="15"/>
        <v>-</v>
      </c>
      <c r="AN18" s="446" t="str">
        <f t="shared" si="15"/>
        <v>-</v>
      </c>
      <c r="AO18" s="446" t="str">
        <f t="shared" si="15"/>
        <v>-</v>
      </c>
      <c r="AP18" s="446" t="str">
        <f t="shared" si="15"/>
        <v>-</v>
      </c>
      <c r="AQ18" s="446" t="str">
        <f t="shared" si="15"/>
        <v>-</v>
      </c>
      <c r="AR18" s="446" t="str">
        <f t="shared" si="15"/>
        <v>-</v>
      </c>
      <c r="AS18" s="445"/>
      <c r="AT18" s="446" t="str">
        <f t="shared" si="16"/>
        <v>-</v>
      </c>
      <c r="AU18" s="446" t="str">
        <f t="shared" si="16"/>
        <v>-</v>
      </c>
      <c r="AV18" s="446" t="str">
        <f t="shared" si="16"/>
        <v>-</v>
      </c>
      <c r="AW18" s="446" t="str">
        <f t="shared" si="16"/>
        <v>-</v>
      </c>
      <c r="AX18" s="446" t="str">
        <f t="shared" si="16"/>
        <v>-</v>
      </c>
      <c r="AY18" s="446" t="str">
        <f t="shared" si="16"/>
        <v>-</v>
      </c>
      <c r="AZ18" s="446" t="str">
        <f t="shared" si="16"/>
        <v>-</v>
      </c>
      <c r="BA18" s="446" t="str">
        <f t="shared" si="16"/>
        <v>-</v>
      </c>
      <c r="BB18" s="446" t="str">
        <f t="shared" si="16"/>
        <v>-</v>
      </c>
      <c r="BC18" s="445"/>
      <c r="BD18" s="446" t="str">
        <f t="shared" si="17"/>
        <v>-</v>
      </c>
      <c r="BE18" s="446" t="str">
        <f t="shared" si="17"/>
        <v>-</v>
      </c>
      <c r="BF18" s="446" t="str">
        <f t="shared" si="17"/>
        <v>-</v>
      </c>
      <c r="BG18" s="446" t="str">
        <f t="shared" si="17"/>
        <v>-</v>
      </c>
      <c r="BH18" s="446">
        <f t="shared" si="17"/>
        <v>1</v>
      </c>
      <c r="BI18" s="446" t="str">
        <f t="shared" si="17"/>
        <v>-</v>
      </c>
      <c r="BJ18" s="446" t="str">
        <f t="shared" si="17"/>
        <v>-</v>
      </c>
      <c r="BK18" s="446" t="str">
        <f t="shared" si="17"/>
        <v>-</v>
      </c>
      <c r="BL18" s="446" t="str">
        <f t="shared" si="17"/>
        <v>-</v>
      </c>
      <c r="BM18" s="445"/>
      <c r="BN18" s="446"/>
      <c r="BO18" s="446"/>
      <c r="BP18" s="446"/>
      <c r="BQ18" s="446"/>
      <c r="BR18" s="446"/>
      <c r="BS18" s="446"/>
      <c r="BT18" s="446"/>
      <c r="BU18" s="446"/>
      <c r="BV18" s="447"/>
      <c r="BW18" s="428">
        <f t="shared" si="6"/>
        <v>75</v>
      </c>
      <c r="BX18" s="480"/>
    </row>
    <row r="19" spans="1:77" s="429" customFormat="1" ht="25.5">
      <c r="A19" s="430" t="s">
        <v>356</v>
      </c>
      <c r="B19" s="444" t="s">
        <v>421</v>
      </c>
      <c r="C19" s="433">
        <v>1</v>
      </c>
      <c r="D19" s="433"/>
      <c r="E19" s="433"/>
      <c r="F19" s="433"/>
      <c r="G19" s="433">
        <v>5</v>
      </c>
      <c r="H19" s="434">
        <f t="shared" si="7"/>
        <v>150</v>
      </c>
      <c r="I19" s="434">
        <f t="shared" si="8"/>
        <v>74</v>
      </c>
      <c r="J19" s="434">
        <v>40</v>
      </c>
      <c r="K19" s="433">
        <v>34</v>
      </c>
      <c r="L19" s="433"/>
      <c r="M19" s="433"/>
      <c r="N19" s="475">
        <f t="shared" si="13"/>
        <v>76</v>
      </c>
      <c r="O19" s="476">
        <f>I19/O8</f>
        <v>4.1111111111111107</v>
      </c>
      <c r="P19" s="438"/>
      <c r="Q19" s="438"/>
      <c r="R19" s="438"/>
      <c r="S19" s="477"/>
      <c r="T19" s="477"/>
      <c r="U19" s="477"/>
      <c r="V19" s="477"/>
      <c r="W19" s="445"/>
      <c r="X19" s="445"/>
      <c r="Y19" s="445"/>
      <c r="Z19" s="446"/>
      <c r="AA19" s="446"/>
      <c r="AB19" s="446"/>
      <c r="AC19" s="446"/>
      <c r="AD19" s="446"/>
      <c r="AE19" s="446"/>
      <c r="AF19" s="446"/>
      <c r="AG19" s="446"/>
      <c r="AH19" s="446"/>
      <c r="AI19" s="445"/>
      <c r="AJ19" s="446"/>
      <c r="AK19" s="446"/>
      <c r="AL19" s="446"/>
      <c r="AM19" s="446"/>
      <c r="AN19" s="446"/>
      <c r="AO19" s="446"/>
      <c r="AP19" s="446"/>
      <c r="AQ19" s="446"/>
      <c r="AR19" s="446"/>
      <c r="AS19" s="445"/>
      <c r="AT19" s="446"/>
      <c r="AU19" s="446"/>
      <c r="AV19" s="446"/>
      <c r="AW19" s="446"/>
      <c r="AX19" s="446"/>
      <c r="AY19" s="446"/>
      <c r="AZ19" s="446"/>
      <c r="BA19" s="446"/>
      <c r="BB19" s="446"/>
      <c r="BC19" s="445"/>
      <c r="BD19" s="446" t="str">
        <f t="shared" si="17"/>
        <v>-</v>
      </c>
      <c r="BE19" s="446" t="str">
        <f t="shared" si="17"/>
        <v>-</v>
      </c>
      <c r="BF19" s="446" t="str">
        <f t="shared" si="17"/>
        <v>-</v>
      </c>
      <c r="BG19" s="446" t="str">
        <f t="shared" si="17"/>
        <v>-</v>
      </c>
      <c r="BH19" s="446">
        <f t="shared" si="17"/>
        <v>1</v>
      </c>
      <c r="BI19" s="446" t="str">
        <f t="shared" si="17"/>
        <v>-</v>
      </c>
      <c r="BJ19" s="446" t="str">
        <f t="shared" si="17"/>
        <v>-</v>
      </c>
      <c r="BK19" s="446" t="str">
        <f t="shared" si="17"/>
        <v>-</v>
      </c>
      <c r="BL19" s="446" t="str">
        <f t="shared" si="17"/>
        <v>-</v>
      </c>
      <c r="BM19" s="445"/>
      <c r="BN19" s="446"/>
      <c r="BO19" s="446"/>
      <c r="BP19" s="446"/>
      <c r="BQ19" s="446"/>
      <c r="BR19" s="446"/>
      <c r="BS19" s="446"/>
      <c r="BT19" s="446"/>
      <c r="BU19" s="446"/>
      <c r="BV19" s="447"/>
      <c r="BW19" s="428">
        <f t="shared" si="6"/>
        <v>75</v>
      </c>
    </row>
    <row r="20" spans="1:77" s="429" customFormat="1">
      <c r="A20" s="430" t="s">
        <v>357</v>
      </c>
      <c r="B20" s="444" t="s">
        <v>442</v>
      </c>
      <c r="C20" s="433"/>
      <c r="D20" s="433">
        <v>2</v>
      </c>
      <c r="E20" s="434"/>
      <c r="F20" s="434"/>
      <c r="G20" s="433">
        <v>3</v>
      </c>
      <c r="H20" s="434">
        <f t="shared" si="7"/>
        <v>90</v>
      </c>
      <c r="I20" s="434">
        <f t="shared" si="8"/>
        <v>44</v>
      </c>
      <c r="J20" s="434">
        <v>26</v>
      </c>
      <c r="K20" s="434">
        <v>18</v>
      </c>
      <c r="L20" s="434"/>
      <c r="M20" s="434"/>
      <c r="N20" s="475">
        <f t="shared" si="13"/>
        <v>46</v>
      </c>
      <c r="O20" s="481"/>
      <c r="P20" s="451">
        <f>I20/P8</f>
        <v>2.75</v>
      </c>
      <c r="Q20" s="477"/>
      <c r="R20" s="445"/>
      <c r="S20" s="445"/>
      <c r="T20" s="445"/>
      <c r="U20" s="477"/>
      <c r="V20" s="477"/>
      <c r="W20" s="445"/>
      <c r="X20" s="445"/>
      <c r="Y20" s="445"/>
      <c r="Z20" s="446" t="str">
        <f t="shared" ref="Z20:AH20" si="18">IF(ISERROR(SEARCH(Z$9,$C20,1)),"-",IF(COUNTIF($C20,Z$9)=1,1,IF(ISERROR(SEARCH(CONCATENATE(Z$9,","),$C20,1)),IF(ISERROR(SEARCH(CONCATENATE(",",Z$9),$C20,1)),"-",1),1)))</f>
        <v>-</v>
      </c>
      <c r="AA20" s="446" t="str">
        <f t="shared" si="18"/>
        <v>-</v>
      </c>
      <c r="AB20" s="446" t="str">
        <f t="shared" si="18"/>
        <v>-</v>
      </c>
      <c r="AC20" s="446" t="str">
        <f t="shared" si="18"/>
        <v>-</v>
      </c>
      <c r="AD20" s="446" t="str">
        <f t="shared" si="18"/>
        <v>-</v>
      </c>
      <c r="AE20" s="446" t="str">
        <f t="shared" si="18"/>
        <v>-</v>
      </c>
      <c r="AF20" s="446" t="str">
        <f t="shared" si="18"/>
        <v>-</v>
      </c>
      <c r="AG20" s="446" t="str">
        <f t="shared" si="18"/>
        <v>-</v>
      </c>
      <c r="AH20" s="446" t="str">
        <f t="shared" si="18"/>
        <v>-</v>
      </c>
      <c r="AI20" s="445"/>
      <c r="AJ20" s="446" t="str">
        <f t="shared" ref="AJ20:AR20" si="19">IF(ISERROR(SEARCH(AJ$9,$D20,1)),"-",IF(COUNTIF($D20,AJ$9)=1,1,IF(ISERROR(SEARCH(CONCATENATE(AJ$9,","),$D20,1)),IF(ISERROR(SEARCH(CONCATENATE(",",AJ$9),$D20,1)),"-",1),1)))</f>
        <v>-</v>
      </c>
      <c r="AK20" s="446">
        <f t="shared" si="19"/>
        <v>1</v>
      </c>
      <c r="AL20" s="446" t="str">
        <f t="shared" si="19"/>
        <v>-</v>
      </c>
      <c r="AM20" s="446" t="str">
        <f t="shared" si="19"/>
        <v>-</v>
      </c>
      <c r="AN20" s="446" t="str">
        <f t="shared" si="19"/>
        <v>-</v>
      </c>
      <c r="AO20" s="446" t="str">
        <f t="shared" si="19"/>
        <v>-</v>
      </c>
      <c r="AP20" s="446" t="str">
        <f t="shared" si="19"/>
        <v>-</v>
      </c>
      <c r="AQ20" s="446" t="str">
        <f t="shared" si="19"/>
        <v>-</v>
      </c>
      <c r="AR20" s="446" t="str">
        <f t="shared" si="19"/>
        <v>-</v>
      </c>
      <c r="AS20" s="445"/>
      <c r="AT20" s="446" t="str">
        <f t="shared" ref="AT20:BB20" si="20">IF(ISERROR(SEARCH(AT$9,$E20,1)),"-",IF(COUNTIF($E20,AT$9)=1,1,IF(ISERROR(SEARCH(CONCATENATE(AT$9,","),$E20,1)),IF(ISERROR(SEARCH(CONCATENATE(",",AT$9),$E20,1)),"-",1),1)))</f>
        <v>-</v>
      </c>
      <c r="AU20" s="446" t="str">
        <f t="shared" si="20"/>
        <v>-</v>
      </c>
      <c r="AV20" s="446" t="str">
        <f t="shared" si="20"/>
        <v>-</v>
      </c>
      <c r="AW20" s="446" t="str">
        <f t="shared" si="20"/>
        <v>-</v>
      </c>
      <c r="AX20" s="446" t="str">
        <f t="shared" si="20"/>
        <v>-</v>
      </c>
      <c r="AY20" s="446" t="str">
        <f t="shared" si="20"/>
        <v>-</v>
      </c>
      <c r="AZ20" s="446" t="str">
        <f t="shared" si="20"/>
        <v>-</v>
      </c>
      <c r="BA20" s="446" t="str">
        <f t="shared" si="20"/>
        <v>-</v>
      </c>
      <c r="BB20" s="446" t="str">
        <f t="shared" si="20"/>
        <v>-</v>
      </c>
      <c r="BC20" s="445"/>
      <c r="BD20" s="446" t="str">
        <f t="shared" ref="BD20:BL20" si="21">IF(ISERROR(SEARCH(BD$9,$G20,1)),"-",IF(COUNTIF($G20,BD$9)=1,1,IF(ISERROR(SEARCH(CONCATENATE(BD$9,","),$G20,1)),IF(ISERROR(SEARCH(CONCATENATE(",",BD$9),$G20,1)),"-",1),1)))</f>
        <v>-</v>
      </c>
      <c r="BE20" s="446" t="str">
        <f t="shared" si="21"/>
        <v>-</v>
      </c>
      <c r="BF20" s="446">
        <f t="shared" si="21"/>
        <v>1</v>
      </c>
      <c r="BG20" s="446" t="str">
        <f t="shared" si="21"/>
        <v>-</v>
      </c>
      <c r="BH20" s="446" t="str">
        <f t="shared" si="21"/>
        <v>-</v>
      </c>
      <c r="BI20" s="446" t="str">
        <f t="shared" si="21"/>
        <v>-</v>
      </c>
      <c r="BJ20" s="446" t="str">
        <f t="shared" si="21"/>
        <v>-</v>
      </c>
      <c r="BK20" s="446" t="str">
        <f t="shared" si="21"/>
        <v>-</v>
      </c>
      <c r="BL20" s="446" t="str">
        <f t="shared" si="21"/>
        <v>-</v>
      </c>
      <c r="BM20" s="445"/>
      <c r="BN20" s="446"/>
      <c r="BO20" s="446"/>
      <c r="BP20" s="446"/>
      <c r="BQ20" s="446"/>
      <c r="BR20" s="446"/>
      <c r="BS20" s="446"/>
      <c r="BT20" s="446"/>
      <c r="BU20" s="446"/>
      <c r="BV20" s="447"/>
      <c r="BW20" s="428">
        <f t="shared" si="6"/>
        <v>45</v>
      </c>
    </row>
    <row r="21" spans="1:77" s="429" customFormat="1">
      <c r="A21" s="430" t="s">
        <v>430</v>
      </c>
      <c r="B21" s="431" t="s">
        <v>443</v>
      </c>
      <c r="C21" s="433"/>
      <c r="D21" s="433">
        <v>2</v>
      </c>
      <c r="E21" s="433"/>
      <c r="F21" s="433"/>
      <c r="G21" s="433">
        <v>4</v>
      </c>
      <c r="H21" s="434">
        <f>G21*30</f>
        <v>120</v>
      </c>
      <c r="I21" s="434">
        <f t="shared" si="8"/>
        <v>60</v>
      </c>
      <c r="J21" s="434">
        <v>32</v>
      </c>
      <c r="K21" s="433">
        <v>28</v>
      </c>
      <c r="L21" s="433"/>
      <c r="M21" s="433"/>
      <c r="N21" s="475">
        <f t="shared" si="13"/>
        <v>60</v>
      </c>
      <c r="O21" s="482"/>
      <c r="P21" s="445">
        <f>I21/P8</f>
        <v>3.75</v>
      </c>
      <c r="Q21" s="439"/>
      <c r="R21" s="439"/>
      <c r="S21" s="439"/>
      <c r="T21" s="439"/>
      <c r="U21" s="439"/>
      <c r="V21" s="439"/>
      <c r="W21" s="439"/>
      <c r="X21" s="439"/>
      <c r="Y21" s="439"/>
      <c r="Z21" s="440"/>
      <c r="AA21" s="440"/>
      <c r="AB21" s="440"/>
      <c r="AC21" s="440"/>
      <c r="AD21" s="440"/>
      <c r="AE21" s="440"/>
      <c r="AF21" s="440"/>
      <c r="AG21" s="440"/>
      <c r="AH21" s="440"/>
      <c r="AI21" s="439"/>
      <c r="AJ21" s="440"/>
      <c r="AK21" s="440"/>
      <c r="AL21" s="440"/>
      <c r="AM21" s="440"/>
      <c r="AN21" s="440"/>
      <c r="AO21" s="440"/>
      <c r="AP21" s="440"/>
      <c r="AQ21" s="440"/>
      <c r="AR21" s="440"/>
      <c r="AS21" s="439"/>
      <c r="AT21" s="440"/>
      <c r="AU21" s="440"/>
      <c r="AV21" s="440"/>
      <c r="AW21" s="440"/>
      <c r="AX21" s="440"/>
      <c r="AY21" s="440"/>
      <c r="AZ21" s="440"/>
      <c r="BA21" s="440"/>
      <c r="BB21" s="440"/>
      <c r="BC21" s="439"/>
      <c r="BD21" s="440"/>
      <c r="BE21" s="440"/>
      <c r="BF21" s="440"/>
      <c r="BG21" s="440"/>
      <c r="BH21" s="440"/>
      <c r="BI21" s="440"/>
      <c r="BJ21" s="440"/>
      <c r="BK21" s="440"/>
      <c r="BL21" s="440"/>
      <c r="BM21" s="439"/>
      <c r="BN21" s="440"/>
      <c r="BO21" s="440"/>
      <c r="BP21" s="440"/>
      <c r="BQ21" s="440"/>
      <c r="BR21" s="440"/>
      <c r="BS21" s="440"/>
      <c r="BT21" s="440"/>
      <c r="BU21" s="440"/>
      <c r="BV21" s="441"/>
      <c r="BW21" s="428">
        <f>H21/2</f>
        <v>60</v>
      </c>
      <c r="BX21" s="480"/>
    </row>
    <row r="22" spans="1:77" s="429" customFormat="1" ht="15.75" customHeight="1">
      <c r="A22" s="430" t="s">
        <v>358</v>
      </c>
      <c r="B22" s="431" t="s">
        <v>418</v>
      </c>
      <c r="C22" s="433"/>
      <c r="D22" s="433">
        <v>3</v>
      </c>
      <c r="E22" s="433"/>
      <c r="F22" s="433"/>
      <c r="G22" s="433">
        <v>3</v>
      </c>
      <c r="H22" s="434">
        <f>G22*30</f>
        <v>90</v>
      </c>
      <c r="I22" s="434">
        <f>SUM(J22:L22)</f>
        <v>44</v>
      </c>
      <c r="J22" s="434">
        <v>24</v>
      </c>
      <c r="K22" s="433">
        <v>20</v>
      </c>
      <c r="L22" s="433"/>
      <c r="M22" s="433"/>
      <c r="N22" s="475">
        <f t="shared" si="13"/>
        <v>46</v>
      </c>
      <c r="O22" s="476"/>
      <c r="P22" s="438"/>
      <c r="Q22" s="438">
        <f>I22/Q8</f>
        <v>2.4444444444444446</v>
      </c>
      <c r="R22" s="477"/>
      <c r="S22" s="477"/>
      <c r="T22" s="477"/>
      <c r="U22" s="477"/>
      <c r="V22" s="477"/>
      <c r="W22" s="445"/>
      <c r="X22" s="445"/>
      <c r="Y22" s="445"/>
      <c r="Z22" s="446" t="str">
        <f t="shared" ref="Z22:AH24" si="22">IF(ISERROR(SEARCH(Z$9,$C22,1)),"-",IF(COUNTIF($C22,Z$9)=1,1,IF(ISERROR(SEARCH(CONCATENATE(Z$9,","),$C22,1)),IF(ISERROR(SEARCH(CONCATENATE(",",Z$9),$C22,1)),"-",1),1)))</f>
        <v>-</v>
      </c>
      <c r="AA22" s="446" t="str">
        <f t="shared" si="22"/>
        <v>-</v>
      </c>
      <c r="AB22" s="446" t="str">
        <f t="shared" si="22"/>
        <v>-</v>
      </c>
      <c r="AC22" s="446" t="str">
        <f t="shared" si="22"/>
        <v>-</v>
      </c>
      <c r="AD22" s="446" t="str">
        <f t="shared" si="22"/>
        <v>-</v>
      </c>
      <c r="AE22" s="446" t="str">
        <f t="shared" si="22"/>
        <v>-</v>
      </c>
      <c r="AF22" s="446" t="str">
        <f t="shared" si="22"/>
        <v>-</v>
      </c>
      <c r="AG22" s="446" t="str">
        <f t="shared" si="22"/>
        <v>-</v>
      </c>
      <c r="AH22" s="446" t="str">
        <f t="shared" si="22"/>
        <v>-</v>
      </c>
      <c r="AI22" s="445"/>
      <c r="AJ22" s="446" t="str">
        <f t="shared" ref="AJ22:AR24" si="23">IF(ISERROR(SEARCH(AJ$9,$D22,1)),"-",IF(COUNTIF($D22,AJ$9)=1,1,IF(ISERROR(SEARCH(CONCATENATE(AJ$9,","),$D22,1)),IF(ISERROR(SEARCH(CONCATENATE(",",AJ$9),$D22,1)),"-",1),1)))</f>
        <v>-</v>
      </c>
      <c r="AK22" s="446" t="str">
        <f t="shared" si="23"/>
        <v>-</v>
      </c>
      <c r="AL22" s="446">
        <f t="shared" si="23"/>
        <v>1</v>
      </c>
      <c r="AM22" s="446" t="str">
        <f t="shared" si="23"/>
        <v>-</v>
      </c>
      <c r="AN22" s="446" t="str">
        <f t="shared" si="23"/>
        <v>-</v>
      </c>
      <c r="AO22" s="446" t="str">
        <f t="shared" si="23"/>
        <v>-</v>
      </c>
      <c r="AP22" s="446" t="str">
        <f t="shared" si="23"/>
        <v>-</v>
      </c>
      <c r="AQ22" s="446" t="str">
        <f t="shared" si="23"/>
        <v>-</v>
      </c>
      <c r="AR22" s="446" t="str">
        <f t="shared" si="23"/>
        <v>-</v>
      </c>
      <c r="AS22" s="445"/>
      <c r="AT22" s="446" t="str">
        <f t="shared" ref="AT22:BB24" si="24">IF(ISERROR(SEARCH(AT$9,$E22,1)),"-",IF(COUNTIF($E22,AT$9)=1,1,IF(ISERROR(SEARCH(CONCATENATE(AT$9,","),$E22,1)),IF(ISERROR(SEARCH(CONCATENATE(",",AT$9),$E22,1)),"-",1),1)))</f>
        <v>-</v>
      </c>
      <c r="AU22" s="446" t="str">
        <f t="shared" si="24"/>
        <v>-</v>
      </c>
      <c r="AV22" s="446" t="str">
        <f t="shared" si="24"/>
        <v>-</v>
      </c>
      <c r="AW22" s="446" t="str">
        <f t="shared" si="24"/>
        <v>-</v>
      </c>
      <c r="AX22" s="446" t="str">
        <f t="shared" si="24"/>
        <v>-</v>
      </c>
      <c r="AY22" s="446" t="str">
        <f t="shared" si="24"/>
        <v>-</v>
      </c>
      <c r="AZ22" s="446" t="str">
        <f t="shared" si="24"/>
        <v>-</v>
      </c>
      <c r="BA22" s="446" t="str">
        <f t="shared" si="24"/>
        <v>-</v>
      </c>
      <c r="BB22" s="446" t="str">
        <f t="shared" si="24"/>
        <v>-</v>
      </c>
      <c r="BC22" s="445"/>
      <c r="BD22" s="446" t="str">
        <f t="shared" ref="BD22:BL24" si="25">IF(ISERROR(SEARCH(BD$9,$G22,1)),"-",IF(COUNTIF($G22,BD$9)=1,1,IF(ISERROR(SEARCH(CONCATENATE(BD$9,","),$G22,1)),IF(ISERROR(SEARCH(CONCATENATE(",",BD$9),$G22,1)),"-",1),1)))</f>
        <v>-</v>
      </c>
      <c r="BE22" s="446" t="str">
        <f t="shared" si="25"/>
        <v>-</v>
      </c>
      <c r="BF22" s="446">
        <f t="shared" si="25"/>
        <v>1</v>
      </c>
      <c r="BG22" s="446" t="str">
        <f t="shared" si="25"/>
        <v>-</v>
      </c>
      <c r="BH22" s="446" t="str">
        <f t="shared" si="25"/>
        <v>-</v>
      </c>
      <c r="BI22" s="446" t="str">
        <f t="shared" si="25"/>
        <v>-</v>
      </c>
      <c r="BJ22" s="446" t="str">
        <f t="shared" si="25"/>
        <v>-</v>
      </c>
      <c r="BK22" s="446" t="str">
        <f t="shared" si="25"/>
        <v>-</v>
      </c>
      <c r="BL22" s="446" t="str">
        <f t="shared" si="25"/>
        <v>-</v>
      </c>
      <c r="BM22" s="445"/>
      <c r="BN22" s="446"/>
      <c r="BO22" s="446"/>
      <c r="BP22" s="446"/>
      <c r="BQ22" s="446"/>
      <c r="BR22" s="446"/>
      <c r="BS22" s="446"/>
      <c r="BT22" s="446"/>
      <c r="BU22" s="446"/>
      <c r="BV22" s="447"/>
      <c r="BW22" s="428">
        <f>H22/2</f>
        <v>45</v>
      </c>
      <c r="BX22" s="480"/>
    </row>
    <row r="23" spans="1:77" s="429" customFormat="1">
      <c r="A23" s="430" t="s">
        <v>459</v>
      </c>
      <c r="B23" s="431" t="s">
        <v>440</v>
      </c>
      <c r="C23" s="433"/>
      <c r="D23" s="433">
        <v>7</v>
      </c>
      <c r="E23" s="433"/>
      <c r="F23" s="433"/>
      <c r="G23" s="433">
        <v>3.5</v>
      </c>
      <c r="H23" s="434">
        <f>G23*30</f>
        <v>105</v>
      </c>
      <c r="I23" s="434">
        <f>SUM(J23:L23)</f>
        <v>52</v>
      </c>
      <c r="J23" s="434">
        <v>28</v>
      </c>
      <c r="K23" s="433">
        <v>24</v>
      </c>
      <c r="L23" s="433"/>
      <c r="M23" s="433"/>
      <c r="N23" s="475">
        <f t="shared" si="13"/>
        <v>53</v>
      </c>
      <c r="O23" s="476"/>
      <c r="P23" s="438"/>
      <c r="Q23" s="438"/>
      <c r="R23" s="438"/>
      <c r="S23" s="477"/>
      <c r="T23" s="477"/>
      <c r="U23" s="477">
        <f>I23/U8</f>
        <v>2.8888888888888888</v>
      </c>
      <c r="V23" s="477"/>
      <c r="W23" s="445"/>
      <c r="X23" s="445"/>
      <c r="Y23" s="445"/>
      <c r="Z23" s="446" t="str">
        <f t="shared" si="22"/>
        <v>-</v>
      </c>
      <c r="AA23" s="446" t="str">
        <f t="shared" si="22"/>
        <v>-</v>
      </c>
      <c r="AB23" s="446" t="str">
        <f t="shared" si="22"/>
        <v>-</v>
      </c>
      <c r="AC23" s="446" t="str">
        <f t="shared" si="22"/>
        <v>-</v>
      </c>
      <c r="AD23" s="446" t="str">
        <f t="shared" si="22"/>
        <v>-</v>
      </c>
      <c r="AE23" s="446" t="str">
        <f t="shared" si="22"/>
        <v>-</v>
      </c>
      <c r="AF23" s="446" t="str">
        <f t="shared" si="22"/>
        <v>-</v>
      </c>
      <c r="AG23" s="446" t="str">
        <f t="shared" si="22"/>
        <v>-</v>
      </c>
      <c r="AH23" s="446" t="str">
        <f t="shared" si="22"/>
        <v>-</v>
      </c>
      <c r="AI23" s="445"/>
      <c r="AJ23" s="446" t="str">
        <f t="shared" si="23"/>
        <v>-</v>
      </c>
      <c r="AK23" s="446" t="str">
        <f t="shared" si="23"/>
        <v>-</v>
      </c>
      <c r="AL23" s="446" t="str">
        <f t="shared" si="23"/>
        <v>-</v>
      </c>
      <c r="AM23" s="446" t="str">
        <f t="shared" si="23"/>
        <v>-</v>
      </c>
      <c r="AN23" s="446" t="str">
        <f t="shared" si="23"/>
        <v>-</v>
      </c>
      <c r="AO23" s="446" t="str">
        <f t="shared" si="23"/>
        <v>-</v>
      </c>
      <c r="AP23" s="446">
        <f t="shared" si="23"/>
        <v>1</v>
      </c>
      <c r="AQ23" s="446" t="str">
        <f t="shared" si="23"/>
        <v>-</v>
      </c>
      <c r="AR23" s="446" t="str">
        <f t="shared" si="23"/>
        <v>-</v>
      </c>
      <c r="AS23" s="445"/>
      <c r="AT23" s="446" t="str">
        <f t="shared" si="24"/>
        <v>-</v>
      </c>
      <c r="AU23" s="446" t="str">
        <f t="shared" si="24"/>
        <v>-</v>
      </c>
      <c r="AV23" s="446" t="str">
        <f t="shared" si="24"/>
        <v>-</v>
      </c>
      <c r="AW23" s="446" t="str">
        <f t="shared" si="24"/>
        <v>-</v>
      </c>
      <c r="AX23" s="446" t="str">
        <f t="shared" si="24"/>
        <v>-</v>
      </c>
      <c r="AY23" s="446" t="str">
        <f t="shared" si="24"/>
        <v>-</v>
      </c>
      <c r="AZ23" s="446" t="str">
        <f t="shared" si="24"/>
        <v>-</v>
      </c>
      <c r="BA23" s="446" t="str">
        <f t="shared" si="24"/>
        <v>-</v>
      </c>
      <c r="BB23" s="446" t="str">
        <f t="shared" si="24"/>
        <v>-</v>
      </c>
      <c r="BC23" s="445"/>
      <c r="BD23" s="446" t="str">
        <f t="shared" si="25"/>
        <v>-</v>
      </c>
      <c r="BE23" s="446" t="str">
        <f t="shared" si="25"/>
        <v>-</v>
      </c>
      <c r="BF23" s="446">
        <f t="shared" si="25"/>
        <v>1</v>
      </c>
      <c r="BG23" s="446" t="str">
        <f t="shared" si="25"/>
        <v>-</v>
      </c>
      <c r="BH23" s="446">
        <f t="shared" si="25"/>
        <v>1</v>
      </c>
      <c r="BI23" s="446" t="str">
        <f t="shared" si="25"/>
        <v>-</v>
      </c>
      <c r="BJ23" s="446" t="str">
        <f t="shared" si="25"/>
        <v>-</v>
      </c>
      <c r="BK23" s="446" t="str">
        <f t="shared" si="25"/>
        <v>-</v>
      </c>
      <c r="BL23" s="446" t="str">
        <f t="shared" si="25"/>
        <v>-</v>
      </c>
      <c r="BM23" s="445"/>
      <c r="BN23" s="446"/>
      <c r="BO23" s="446"/>
      <c r="BP23" s="446"/>
      <c r="BQ23" s="446"/>
      <c r="BR23" s="446"/>
      <c r="BS23" s="446"/>
      <c r="BT23" s="446"/>
      <c r="BU23" s="446"/>
      <c r="BV23" s="447"/>
      <c r="BW23" s="428">
        <f>H23/2</f>
        <v>52.5</v>
      </c>
      <c r="BX23" s="480"/>
    </row>
    <row r="24" spans="1:77" s="429" customFormat="1" ht="28.5" customHeight="1" thickBot="1">
      <c r="A24" s="455" t="s">
        <v>460</v>
      </c>
      <c r="B24" s="483" t="s">
        <v>489</v>
      </c>
      <c r="C24" s="457"/>
      <c r="D24" s="457">
        <v>4</v>
      </c>
      <c r="E24" s="458"/>
      <c r="F24" s="458"/>
      <c r="G24" s="457">
        <v>3</v>
      </c>
      <c r="H24" s="458">
        <f>G24*30</f>
        <v>90</v>
      </c>
      <c r="I24" s="458">
        <f>SUM(J24:L24)</f>
        <v>44</v>
      </c>
      <c r="J24" s="458">
        <v>20</v>
      </c>
      <c r="K24" s="458">
        <v>24</v>
      </c>
      <c r="L24" s="458"/>
      <c r="M24" s="458"/>
      <c r="N24" s="484">
        <f t="shared" si="13"/>
        <v>46</v>
      </c>
      <c r="O24" s="485"/>
      <c r="P24" s="486"/>
      <c r="Q24" s="486"/>
      <c r="R24" s="486">
        <f>I24/R8</f>
        <v>2.75</v>
      </c>
      <c r="S24" s="486"/>
      <c r="T24" s="486"/>
      <c r="U24" s="486"/>
      <c r="V24" s="486"/>
      <c r="W24" s="487"/>
      <c r="X24" s="487"/>
      <c r="Y24" s="487"/>
      <c r="Z24" s="488" t="str">
        <f t="shared" si="22"/>
        <v>-</v>
      </c>
      <c r="AA24" s="488" t="str">
        <f t="shared" si="22"/>
        <v>-</v>
      </c>
      <c r="AB24" s="488" t="str">
        <f t="shared" si="22"/>
        <v>-</v>
      </c>
      <c r="AC24" s="488" t="str">
        <f t="shared" si="22"/>
        <v>-</v>
      </c>
      <c r="AD24" s="488" t="str">
        <f t="shared" si="22"/>
        <v>-</v>
      </c>
      <c r="AE24" s="488" t="str">
        <f t="shared" si="22"/>
        <v>-</v>
      </c>
      <c r="AF24" s="488" t="str">
        <f t="shared" si="22"/>
        <v>-</v>
      </c>
      <c r="AG24" s="488" t="str">
        <f t="shared" si="22"/>
        <v>-</v>
      </c>
      <c r="AH24" s="488" t="str">
        <f t="shared" si="22"/>
        <v>-</v>
      </c>
      <c r="AI24" s="487"/>
      <c r="AJ24" s="488" t="str">
        <f t="shared" si="23"/>
        <v>-</v>
      </c>
      <c r="AK24" s="488" t="str">
        <f t="shared" si="23"/>
        <v>-</v>
      </c>
      <c r="AL24" s="488" t="str">
        <f t="shared" si="23"/>
        <v>-</v>
      </c>
      <c r="AM24" s="488">
        <f t="shared" si="23"/>
        <v>1</v>
      </c>
      <c r="AN24" s="488" t="str">
        <f t="shared" si="23"/>
        <v>-</v>
      </c>
      <c r="AO24" s="488" t="str">
        <f t="shared" si="23"/>
        <v>-</v>
      </c>
      <c r="AP24" s="488" t="str">
        <f t="shared" si="23"/>
        <v>-</v>
      </c>
      <c r="AQ24" s="488" t="str">
        <f t="shared" si="23"/>
        <v>-</v>
      </c>
      <c r="AR24" s="488" t="str">
        <f t="shared" si="23"/>
        <v>-</v>
      </c>
      <c r="AS24" s="487"/>
      <c r="AT24" s="488" t="str">
        <f t="shared" si="24"/>
        <v>-</v>
      </c>
      <c r="AU24" s="488" t="str">
        <f t="shared" si="24"/>
        <v>-</v>
      </c>
      <c r="AV24" s="488" t="str">
        <f t="shared" si="24"/>
        <v>-</v>
      </c>
      <c r="AW24" s="488" t="str">
        <f t="shared" si="24"/>
        <v>-</v>
      </c>
      <c r="AX24" s="488" t="str">
        <f t="shared" si="24"/>
        <v>-</v>
      </c>
      <c r="AY24" s="488" t="str">
        <f t="shared" si="24"/>
        <v>-</v>
      </c>
      <c r="AZ24" s="488" t="str">
        <f t="shared" si="24"/>
        <v>-</v>
      </c>
      <c r="BA24" s="488" t="str">
        <f t="shared" si="24"/>
        <v>-</v>
      </c>
      <c r="BB24" s="488" t="str">
        <f t="shared" si="24"/>
        <v>-</v>
      </c>
      <c r="BC24" s="487"/>
      <c r="BD24" s="488" t="str">
        <f t="shared" si="25"/>
        <v>-</v>
      </c>
      <c r="BE24" s="488" t="str">
        <f t="shared" si="25"/>
        <v>-</v>
      </c>
      <c r="BF24" s="488">
        <f t="shared" si="25"/>
        <v>1</v>
      </c>
      <c r="BG24" s="488" t="str">
        <f t="shared" si="25"/>
        <v>-</v>
      </c>
      <c r="BH24" s="488" t="str">
        <f t="shared" si="25"/>
        <v>-</v>
      </c>
      <c r="BI24" s="488" t="str">
        <f t="shared" si="25"/>
        <v>-</v>
      </c>
      <c r="BJ24" s="488" t="str">
        <f t="shared" si="25"/>
        <v>-</v>
      </c>
      <c r="BK24" s="488" t="str">
        <f t="shared" si="25"/>
        <v>-</v>
      </c>
      <c r="BL24" s="488" t="str">
        <f t="shared" si="25"/>
        <v>-</v>
      </c>
      <c r="BM24" s="487"/>
      <c r="BN24" s="488"/>
      <c r="BO24" s="488"/>
      <c r="BP24" s="488"/>
      <c r="BQ24" s="488"/>
      <c r="BR24" s="488"/>
      <c r="BS24" s="488"/>
      <c r="BT24" s="488"/>
      <c r="BU24" s="463">
        <v>2</v>
      </c>
      <c r="BV24" s="467"/>
      <c r="BW24" s="428">
        <f>H24/2</f>
        <v>45</v>
      </c>
    </row>
    <row r="25" spans="1:77" s="499" customFormat="1" ht="15.75" thickBot="1">
      <c r="A25" s="489"/>
      <c r="B25" s="490" t="s">
        <v>304</v>
      </c>
      <c r="C25" s="491">
        <f>COUNT(C12:C24)</f>
        <v>5</v>
      </c>
      <c r="D25" s="491">
        <f>COUNT(D12:D24)</f>
        <v>10</v>
      </c>
      <c r="E25" s="492"/>
      <c r="F25" s="492"/>
      <c r="G25" s="493">
        <f>SUM(G12:G24)</f>
        <v>49.5</v>
      </c>
      <c r="H25" s="494">
        <f>SUM(H12:H24)</f>
        <v>1485</v>
      </c>
      <c r="I25" s="494">
        <f>SUM(I12:I24)</f>
        <v>724</v>
      </c>
      <c r="J25" s="494">
        <f>SUM(J12:J24)</f>
        <v>310</v>
      </c>
      <c r="K25" s="494">
        <f>SUM(K12:K24)</f>
        <v>414</v>
      </c>
      <c r="L25" s="494">
        <f ca="1">SUM(L12:L40)</f>
        <v>0</v>
      </c>
      <c r="M25" s="494">
        <f ca="1">SUM(M12:M40)</f>
        <v>0</v>
      </c>
      <c r="N25" s="495">
        <f>SUM(N12:N24)</f>
        <v>761</v>
      </c>
      <c r="O25" s="496">
        <f>SUM(O12:O24)</f>
        <v>16.777777777777779</v>
      </c>
      <c r="P25" s="497">
        <f t="shared" ref="P25:BV25" si="26">SUM(P12:P24)</f>
        <v>17.625</v>
      </c>
      <c r="Q25" s="497">
        <f t="shared" si="26"/>
        <v>2.4444444444444446</v>
      </c>
      <c r="R25" s="497">
        <f t="shared" si="26"/>
        <v>2.75</v>
      </c>
      <c r="S25" s="497">
        <f t="shared" si="26"/>
        <v>0</v>
      </c>
      <c r="T25" s="497">
        <f t="shared" si="26"/>
        <v>0</v>
      </c>
      <c r="U25" s="497">
        <f t="shared" si="26"/>
        <v>2.8888888888888888</v>
      </c>
      <c r="V25" s="497">
        <f t="shared" si="26"/>
        <v>0</v>
      </c>
      <c r="W25" s="497">
        <f t="shared" si="26"/>
        <v>0</v>
      </c>
      <c r="X25" s="497">
        <f t="shared" si="26"/>
        <v>0</v>
      </c>
      <c r="Y25" s="497">
        <f t="shared" si="26"/>
        <v>0</v>
      </c>
      <c r="Z25" s="497">
        <f t="shared" si="26"/>
        <v>1</v>
      </c>
      <c r="AA25" s="497">
        <f t="shared" si="26"/>
        <v>3</v>
      </c>
      <c r="AB25" s="497">
        <f t="shared" si="26"/>
        <v>0</v>
      </c>
      <c r="AC25" s="497">
        <f t="shared" si="26"/>
        <v>0</v>
      </c>
      <c r="AD25" s="497">
        <f t="shared" si="26"/>
        <v>0</v>
      </c>
      <c r="AE25" s="497">
        <f t="shared" si="26"/>
        <v>0</v>
      </c>
      <c r="AF25" s="497">
        <f t="shared" si="26"/>
        <v>0</v>
      </c>
      <c r="AG25" s="497">
        <f t="shared" si="26"/>
        <v>0</v>
      </c>
      <c r="AH25" s="497">
        <f t="shared" si="26"/>
        <v>0</v>
      </c>
      <c r="AI25" s="497">
        <f t="shared" si="26"/>
        <v>0</v>
      </c>
      <c r="AJ25" s="497">
        <f t="shared" si="26"/>
        <v>4</v>
      </c>
      <c r="AK25" s="497">
        <f t="shared" si="26"/>
        <v>2</v>
      </c>
      <c r="AL25" s="497">
        <f t="shared" si="26"/>
        <v>1</v>
      </c>
      <c r="AM25" s="497">
        <f t="shared" si="26"/>
        <v>1</v>
      </c>
      <c r="AN25" s="497">
        <f t="shared" si="26"/>
        <v>0</v>
      </c>
      <c r="AO25" s="497">
        <f t="shared" si="26"/>
        <v>0</v>
      </c>
      <c r="AP25" s="497">
        <f t="shared" si="26"/>
        <v>1</v>
      </c>
      <c r="AQ25" s="497">
        <f t="shared" si="26"/>
        <v>0</v>
      </c>
      <c r="AR25" s="497">
        <f t="shared" si="26"/>
        <v>0</v>
      </c>
      <c r="AS25" s="497">
        <f t="shared" si="26"/>
        <v>0</v>
      </c>
      <c r="AT25" s="497">
        <f t="shared" si="26"/>
        <v>0</v>
      </c>
      <c r="AU25" s="497">
        <f t="shared" si="26"/>
        <v>0</v>
      </c>
      <c r="AV25" s="497">
        <f t="shared" si="26"/>
        <v>0</v>
      </c>
      <c r="AW25" s="497">
        <f t="shared" si="26"/>
        <v>0</v>
      </c>
      <c r="AX25" s="497">
        <f t="shared" si="26"/>
        <v>0</v>
      </c>
      <c r="AY25" s="497">
        <f t="shared" si="26"/>
        <v>0</v>
      </c>
      <c r="AZ25" s="497">
        <f t="shared" si="26"/>
        <v>0</v>
      </c>
      <c r="BA25" s="497">
        <f t="shared" si="26"/>
        <v>0</v>
      </c>
      <c r="BB25" s="497">
        <f t="shared" si="26"/>
        <v>0</v>
      </c>
      <c r="BC25" s="497">
        <f t="shared" si="26"/>
        <v>0</v>
      </c>
      <c r="BD25" s="497">
        <f t="shared" si="26"/>
        <v>0</v>
      </c>
      <c r="BE25" s="497">
        <f t="shared" si="26"/>
        <v>0</v>
      </c>
      <c r="BF25" s="497">
        <f t="shared" si="26"/>
        <v>7</v>
      </c>
      <c r="BG25" s="497">
        <f t="shared" si="26"/>
        <v>2</v>
      </c>
      <c r="BH25" s="497">
        <f t="shared" si="26"/>
        <v>3</v>
      </c>
      <c r="BI25" s="497">
        <f t="shared" si="26"/>
        <v>1</v>
      </c>
      <c r="BJ25" s="497">
        <f t="shared" si="26"/>
        <v>0</v>
      </c>
      <c r="BK25" s="497">
        <f t="shared" si="26"/>
        <v>0</v>
      </c>
      <c r="BL25" s="497">
        <f t="shared" si="26"/>
        <v>0</v>
      </c>
      <c r="BM25" s="497">
        <f t="shared" si="26"/>
        <v>0</v>
      </c>
      <c r="BN25" s="497">
        <f t="shared" si="26"/>
        <v>0</v>
      </c>
      <c r="BO25" s="497">
        <f t="shared" si="26"/>
        <v>0</v>
      </c>
      <c r="BP25" s="497">
        <f t="shared" si="26"/>
        <v>0</v>
      </c>
      <c r="BQ25" s="497">
        <f t="shared" si="26"/>
        <v>0</v>
      </c>
      <c r="BR25" s="497">
        <f t="shared" si="26"/>
        <v>0</v>
      </c>
      <c r="BS25" s="497">
        <f t="shared" si="26"/>
        <v>0</v>
      </c>
      <c r="BT25" s="497">
        <f t="shared" si="26"/>
        <v>0</v>
      </c>
      <c r="BU25" s="497">
        <f t="shared" si="26"/>
        <v>2</v>
      </c>
      <c r="BV25" s="498">
        <f t="shared" si="26"/>
        <v>0</v>
      </c>
      <c r="BW25" s="428">
        <f t="shared" si="6"/>
        <v>742.5</v>
      </c>
      <c r="BY25" s="429"/>
    </row>
    <row r="26" spans="1:77" s="429" customFormat="1" ht="16.5" customHeight="1" thickBot="1">
      <c r="A26" s="656" t="s">
        <v>381</v>
      </c>
      <c r="B26" s="657"/>
      <c r="C26" s="657"/>
      <c r="D26" s="657"/>
      <c r="E26" s="657"/>
      <c r="F26" s="657"/>
      <c r="G26" s="657"/>
      <c r="H26" s="657"/>
      <c r="I26" s="657"/>
      <c r="J26" s="657"/>
      <c r="K26" s="657"/>
      <c r="L26" s="657"/>
      <c r="M26" s="657"/>
      <c r="N26" s="657"/>
      <c r="O26" s="658"/>
      <c r="P26" s="658"/>
      <c r="Q26" s="658"/>
      <c r="R26" s="658"/>
      <c r="S26" s="658"/>
      <c r="T26" s="658"/>
      <c r="U26" s="658"/>
      <c r="V26" s="658"/>
      <c r="W26" s="658"/>
      <c r="X26" s="658"/>
      <c r="Y26" s="658"/>
      <c r="Z26" s="658"/>
      <c r="AA26" s="658"/>
      <c r="AB26" s="658"/>
      <c r="AC26" s="658"/>
      <c r="AD26" s="658"/>
      <c r="AE26" s="658"/>
      <c r="AF26" s="658"/>
      <c r="AG26" s="658"/>
      <c r="AH26" s="658"/>
      <c r="AI26" s="658"/>
      <c r="AJ26" s="658"/>
      <c r="AK26" s="658"/>
      <c r="AL26" s="658"/>
      <c r="AM26" s="658"/>
      <c r="AN26" s="658"/>
      <c r="AO26" s="658"/>
      <c r="AP26" s="658"/>
      <c r="AQ26" s="658"/>
      <c r="AR26" s="658"/>
      <c r="AS26" s="658"/>
      <c r="AT26" s="658"/>
      <c r="AU26" s="658"/>
      <c r="AV26" s="658"/>
      <c r="AW26" s="658"/>
      <c r="AX26" s="658"/>
      <c r="AY26" s="658"/>
      <c r="AZ26" s="658"/>
      <c r="BA26" s="658"/>
      <c r="BB26" s="658"/>
      <c r="BC26" s="658"/>
      <c r="BD26" s="658"/>
      <c r="BE26" s="658"/>
      <c r="BF26" s="658"/>
      <c r="BG26" s="658"/>
      <c r="BH26" s="658"/>
      <c r="BI26" s="658"/>
      <c r="BJ26" s="658"/>
      <c r="BK26" s="658"/>
      <c r="BL26" s="658"/>
      <c r="BM26" s="658"/>
      <c r="BN26" s="658"/>
      <c r="BO26" s="658"/>
      <c r="BP26" s="658"/>
      <c r="BQ26" s="658"/>
      <c r="BR26" s="658"/>
      <c r="BS26" s="658"/>
      <c r="BT26" s="658"/>
      <c r="BU26" s="658"/>
      <c r="BV26" s="659"/>
      <c r="BW26" s="428">
        <f t="shared" si="6"/>
        <v>0</v>
      </c>
    </row>
    <row r="27" spans="1:77" s="429" customFormat="1" ht="15.75" customHeight="1">
      <c r="A27" s="417" t="s">
        <v>359</v>
      </c>
      <c r="B27" s="418" t="s">
        <v>466</v>
      </c>
      <c r="C27" s="419">
        <v>3</v>
      </c>
      <c r="D27" s="419"/>
      <c r="E27" s="419"/>
      <c r="F27" s="419"/>
      <c r="G27" s="419">
        <v>3</v>
      </c>
      <c r="H27" s="420">
        <f t="shared" ref="H27:H40" si="27">G27*30</f>
        <v>90</v>
      </c>
      <c r="I27" s="420">
        <f t="shared" ref="I27:I40" si="28">J27+K27</f>
        <v>44</v>
      </c>
      <c r="J27" s="420">
        <v>24</v>
      </c>
      <c r="K27" s="419">
        <v>20</v>
      </c>
      <c r="L27" s="419"/>
      <c r="M27" s="419"/>
      <c r="N27" s="421">
        <f t="shared" ref="N27:N40" si="29">H27-I27</f>
        <v>46</v>
      </c>
      <c r="O27" s="422"/>
      <c r="P27" s="423"/>
      <c r="Q27" s="424">
        <f>I27/Q8</f>
        <v>2.4444444444444446</v>
      </c>
      <c r="R27" s="425"/>
      <c r="S27" s="425"/>
      <c r="T27" s="425"/>
      <c r="U27" s="425"/>
      <c r="V27" s="425"/>
      <c r="W27" s="425"/>
      <c r="X27" s="425"/>
      <c r="Y27" s="425"/>
      <c r="Z27" s="426"/>
      <c r="AA27" s="426"/>
      <c r="AB27" s="426"/>
      <c r="AC27" s="426"/>
      <c r="AD27" s="426"/>
      <c r="AE27" s="426"/>
      <c r="AF27" s="426"/>
      <c r="AG27" s="426"/>
      <c r="AH27" s="426"/>
      <c r="AI27" s="425"/>
      <c r="AJ27" s="426"/>
      <c r="AK27" s="426"/>
      <c r="AL27" s="426"/>
      <c r="AM27" s="426"/>
      <c r="AN27" s="426"/>
      <c r="AO27" s="426"/>
      <c r="AP27" s="426"/>
      <c r="AQ27" s="426"/>
      <c r="AR27" s="426"/>
      <c r="AS27" s="425"/>
      <c r="AT27" s="426"/>
      <c r="AU27" s="426"/>
      <c r="AV27" s="426"/>
      <c r="AW27" s="426"/>
      <c r="AX27" s="426"/>
      <c r="AY27" s="426"/>
      <c r="AZ27" s="426"/>
      <c r="BA27" s="426"/>
      <c r="BB27" s="426"/>
      <c r="BC27" s="425"/>
      <c r="BD27" s="426"/>
      <c r="BE27" s="426"/>
      <c r="BF27" s="426"/>
      <c r="BG27" s="426"/>
      <c r="BH27" s="426"/>
      <c r="BI27" s="426"/>
      <c r="BJ27" s="426"/>
      <c r="BK27" s="426"/>
      <c r="BL27" s="426"/>
      <c r="BM27" s="425"/>
      <c r="BN27" s="426"/>
      <c r="BO27" s="426"/>
      <c r="BP27" s="426"/>
      <c r="BQ27" s="426"/>
      <c r="BR27" s="426"/>
      <c r="BS27" s="426"/>
      <c r="BT27" s="426"/>
      <c r="BU27" s="426"/>
      <c r="BV27" s="427"/>
      <c r="BW27" s="428">
        <f t="shared" si="6"/>
        <v>45</v>
      </c>
    </row>
    <row r="28" spans="1:77" s="429" customFormat="1" ht="38.25">
      <c r="A28" s="430" t="s">
        <v>360</v>
      </c>
      <c r="B28" s="431" t="s">
        <v>467</v>
      </c>
      <c r="C28" s="432" t="s">
        <v>444</v>
      </c>
      <c r="D28" s="433"/>
      <c r="E28" s="433">
        <v>4</v>
      </c>
      <c r="F28" s="433"/>
      <c r="G28" s="433">
        <v>44</v>
      </c>
      <c r="H28" s="434">
        <f t="shared" si="27"/>
        <v>1320</v>
      </c>
      <c r="I28" s="434">
        <f>J28+K28</f>
        <v>636</v>
      </c>
      <c r="J28" s="434">
        <v>200</v>
      </c>
      <c r="K28" s="435">
        <v>436</v>
      </c>
      <c r="L28" s="433"/>
      <c r="M28" s="433">
        <v>30</v>
      </c>
      <c r="N28" s="436">
        <f>H28-I28-M28</f>
        <v>654</v>
      </c>
      <c r="O28" s="437">
        <f>130/O8</f>
        <v>7.2222222222222223</v>
      </c>
      <c r="P28" s="438">
        <f>120/P8</f>
        <v>7.5</v>
      </c>
      <c r="Q28" s="438">
        <f>90/Q8</f>
        <v>5</v>
      </c>
      <c r="R28" s="438">
        <f>74/R8</f>
        <v>4.625</v>
      </c>
      <c r="S28" s="438">
        <f>90/S8</f>
        <v>5</v>
      </c>
      <c r="T28" s="438">
        <f>66/T8</f>
        <v>4.4000000000000004</v>
      </c>
      <c r="U28" s="438">
        <f>66/U8</f>
        <v>3.6666666666666665</v>
      </c>
      <c r="V28" s="439"/>
      <c r="W28" s="439"/>
      <c r="X28" s="439"/>
      <c r="Y28" s="439"/>
      <c r="Z28" s="440"/>
      <c r="AA28" s="440"/>
      <c r="AB28" s="440"/>
      <c r="AC28" s="440"/>
      <c r="AD28" s="440"/>
      <c r="AE28" s="440"/>
      <c r="AF28" s="440"/>
      <c r="AG28" s="440"/>
      <c r="AH28" s="440"/>
      <c r="AI28" s="439"/>
      <c r="AJ28" s="440"/>
      <c r="AK28" s="440"/>
      <c r="AL28" s="440"/>
      <c r="AM28" s="440"/>
      <c r="AN28" s="440"/>
      <c r="AO28" s="440"/>
      <c r="AP28" s="440"/>
      <c r="AQ28" s="440"/>
      <c r="AR28" s="440"/>
      <c r="AS28" s="439"/>
      <c r="AT28" s="440"/>
      <c r="AU28" s="440"/>
      <c r="AV28" s="440"/>
      <c r="AW28" s="440"/>
      <c r="AX28" s="440"/>
      <c r="AY28" s="440"/>
      <c r="AZ28" s="440"/>
      <c r="BA28" s="440"/>
      <c r="BB28" s="440"/>
      <c r="BC28" s="439"/>
      <c r="BD28" s="440"/>
      <c r="BE28" s="440"/>
      <c r="BF28" s="440"/>
      <c r="BG28" s="440"/>
      <c r="BH28" s="440"/>
      <c r="BI28" s="440"/>
      <c r="BJ28" s="440"/>
      <c r="BK28" s="440"/>
      <c r="BL28" s="440"/>
      <c r="BM28" s="439"/>
      <c r="BN28" s="440"/>
      <c r="BO28" s="440"/>
      <c r="BP28" s="440"/>
      <c r="BQ28" s="440"/>
      <c r="BR28" s="440"/>
      <c r="BS28" s="440"/>
      <c r="BT28" s="440"/>
      <c r="BU28" s="440"/>
      <c r="BV28" s="441"/>
      <c r="BW28" s="428">
        <f>H28/2</f>
        <v>660</v>
      </c>
    </row>
    <row r="29" spans="1:77" s="429" customFormat="1" ht="25.5">
      <c r="A29" s="430" t="s">
        <v>387</v>
      </c>
      <c r="B29" s="431" t="s">
        <v>468</v>
      </c>
      <c r="C29" s="442" t="s">
        <v>429</v>
      </c>
      <c r="D29" s="433"/>
      <c r="E29" s="433">
        <v>6</v>
      </c>
      <c r="F29" s="433"/>
      <c r="G29" s="433">
        <v>19</v>
      </c>
      <c r="H29" s="434">
        <f t="shared" si="27"/>
        <v>570</v>
      </c>
      <c r="I29" s="434">
        <f>J29+K29</f>
        <v>268</v>
      </c>
      <c r="J29" s="434">
        <v>144</v>
      </c>
      <c r="K29" s="433">
        <v>124</v>
      </c>
      <c r="L29" s="433"/>
      <c r="M29" s="433">
        <v>30</v>
      </c>
      <c r="N29" s="436">
        <f>H29-I29-M29</f>
        <v>272</v>
      </c>
      <c r="O29" s="443"/>
      <c r="P29" s="438"/>
      <c r="Q29" s="438">
        <f>60/Q8</f>
        <v>3.3333333333333335</v>
      </c>
      <c r="R29" s="438">
        <f>44/R8</f>
        <v>2.75</v>
      </c>
      <c r="S29" s="438">
        <f>44/S8</f>
        <v>2.4444444444444446</v>
      </c>
      <c r="T29" s="438">
        <f>60/T8</f>
        <v>4</v>
      </c>
      <c r="U29" s="438">
        <f>60/U8</f>
        <v>3.3333333333333335</v>
      </c>
      <c r="V29" s="439"/>
      <c r="W29" s="439"/>
      <c r="X29" s="439"/>
      <c r="Y29" s="439"/>
      <c r="Z29" s="440"/>
      <c r="AA29" s="440"/>
      <c r="AB29" s="440"/>
      <c r="AC29" s="440"/>
      <c r="AD29" s="440"/>
      <c r="AE29" s="440"/>
      <c r="AF29" s="440"/>
      <c r="AG29" s="440"/>
      <c r="AH29" s="440"/>
      <c r="AI29" s="439"/>
      <c r="AJ29" s="440"/>
      <c r="AK29" s="440"/>
      <c r="AL29" s="440"/>
      <c r="AM29" s="440"/>
      <c r="AN29" s="440"/>
      <c r="AO29" s="440"/>
      <c r="AP29" s="440"/>
      <c r="AQ29" s="440"/>
      <c r="AR29" s="440"/>
      <c r="AS29" s="439"/>
      <c r="AT29" s="440"/>
      <c r="AU29" s="440"/>
      <c r="AV29" s="440"/>
      <c r="AW29" s="440"/>
      <c r="AX29" s="440"/>
      <c r="AY29" s="440"/>
      <c r="AZ29" s="440"/>
      <c r="BA29" s="440"/>
      <c r="BB29" s="440"/>
      <c r="BC29" s="439"/>
      <c r="BD29" s="440"/>
      <c r="BE29" s="440"/>
      <c r="BF29" s="440"/>
      <c r="BG29" s="440"/>
      <c r="BH29" s="440"/>
      <c r="BI29" s="440"/>
      <c r="BJ29" s="440"/>
      <c r="BK29" s="440"/>
      <c r="BL29" s="440"/>
      <c r="BM29" s="439"/>
      <c r="BN29" s="440"/>
      <c r="BO29" s="440"/>
      <c r="BP29" s="440"/>
      <c r="BQ29" s="440"/>
      <c r="BR29" s="440"/>
      <c r="BS29" s="440"/>
      <c r="BT29" s="440"/>
      <c r="BU29" s="440"/>
      <c r="BV29" s="441"/>
      <c r="BW29" s="428">
        <f t="shared" si="6"/>
        <v>285</v>
      </c>
    </row>
    <row r="30" spans="1:77" s="429" customFormat="1" ht="25.5" customHeight="1">
      <c r="A30" s="430" t="s">
        <v>388</v>
      </c>
      <c r="B30" s="444" t="s">
        <v>469</v>
      </c>
      <c r="C30" s="433">
        <v>8</v>
      </c>
      <c r="D30" s="433" t="s">
        <v>441</v>
      </c>
      <c r="E30" s="433"/>
      <c r="F30" s="433"/>
      <c r="G30" s="433">
        <v>11</v>
      </c>
      <c r="H30" s="434">
        <f t="shared" si="27"/>
        <v>330</v>
      </c>
      <c r="I30" s="434">
        <f t="shared" si="28"/>
        <v>162</v>
      </c>
      <c r="J30" s="434"/>
      <c r="K30" s="433">
        <v>162</v>
      </c>
      <c r="L30" s="433"/>
      <c r="M30" s="433"/>
      <c r="N30" s="436">
        <f t="shared" si="29"/>
        <v>168</v>
      </c>
      <c r="O30" s="443"/>
      <c r="P30" s="438"/>
      <c r="Q30" s="438"/>
      <c r="R30" s="438"/>
      <c r="S30" s="438">
        <f>44/S8</f>
        <v>2.4444444444444446</v>
      </c>
      <c r="T30" s="438">
        <f>30/T8</f>
        <v>2</v>
      </c>
      <c r="U30" s="445">
        <f>44/U8</f>
        <v>2.4444444444444446</v>
      </c>
      <c r="V30" s="445"/>
      <c r="W30" s="445"/>
      <c r="X30" s="445"/>
      <c r="Y30" s="445"/>
      <c r="Z30" s="446"/>
      <c r="AA30" s="446"/>
      <c r="AB30" s="446"/>
      <c r="AC30" s="446"/>
      <c r="AD30" s="446"/>
      <c r="AE30" s="446"/>
      <c r="AF30" s="446"/>
      <c r="AG30" s="446"/>
      <c r="AH30" s="446"/>
      <c r="AI30" s="445"/>
      <c r="AJ30" s="446"/>
      <c r="AK30" s="446"/>
      <c r="AL30" s="446"/>
      <c r="AM30" s="446"/>
      <c r="AN30" s="446"/>
      <c r="AO30" s="446"/>
      <c r="AP30" s="446"/>
      <c r="AQ30" s="446"/>
      <c r="AR30" s="446"/>
      <c r="AS30" s="445"/>
      <c r="AT30" s="446"/>
      <c r="AU30" s="446"/>
      <c r="AV30" s="446"/>
      <c r="AW30" s="446"/>
      <c r="AX30" s="446"/>
      <c r="AY30" s="446"/>
      <c r="AZ30" s="446"/>
      <c r="BA30" s="446"/>
      <c r="BB30" s="446"/>
      <c r="BC30" s="445"/>
      <c r="BD30" s="446"/>
      <c r="BE30" s="446"/>
      <c r="BF30" s="446"/>
      <c r="BG30" s="446"/>
      <c r="BH30" s="446"/>
      <c r="BI30" s="446"/>
      <c r="BJ30" s="446"/>
      <c r="BK30" s="446"/>
      <c r="BL30" s="446"/>
      <c r="BM30" s="445"/>
      <c r="BN30" s="446"/>
      <c r="BO30" s="446"/>
      <c r="BP30" s="446"/>
      <c r="BQ30" s="446"/>
      <c r="BR30" s="446"/>
      <c r="BS30" s="446"/>
      <c r="BT30" s="446"/>
      <c r="BU30" s="446"/>
      <c r="BV30" s="447">
        <f>44/BV8</f>
        <v>3.3846153846153846</v>
      </c>
      <c r="BW30" s="428">
        <f t="shared" si="6"/>
        <v>165</v>
      </c>
    </row>
    <row r="31" spans="1:77" s="429" customFormat="1" ht="20.25" customHeight="1">
      <c r="A31" s="430" t="s">
        <v>389</v>
      </c>
      <c r="B31" s="431" t="s">
        <v>470</v>
      </c>
      <c r="C31" s="433">
        <v>8</v>
      </c>
      <c r="D31" s="433"/>
      <c r="E31" s="433"/>
      <c r="F31" s="433"/>
      <c r="G31" s="433">
        <v>4</v>
      </c>
      <c r="H31" s="434">
        <f t="shared" si="27"/>
        <v>120</v>
      </c>
      <c r="I31" s="434">
        <f t="shared" si="28"/>
        <v>60</v>
      </c>
      <c r="J31" s="434">
        <v>30</v>
      </c>
      <c r="K31" s="433">
        <v>30</v>
      </c>
      <c r="L31" s="433"/>
      <c r="M31" s="433"/>
      <c r="N31" s="436">
        <f t="shared" si="29"/>
        <v>60</v>
      </c>
      <c r="O31" s="443"/>
      <c r="P31" s="438"/>
      <c r="Q31" s="438"/>
      <c r="R31" s="439"/>
      <c r="S31" s="445"/>
      <c r="T31" s="439"/>
      <c r="U31" s="439"/>
      <c r="V31" s="439"/>
      <c r="W31" s="439"/>
      <c r="X31" s="439"/>
      <c r="Y31" s="439"/>
      <c r="Z31" s="440"/>
      <c r="AA31" s="440"/>
      <c r="AB31" s="440"/>
      <c r="AC31" s="440"/>
      <c r="AD31" s="440"/>
      <c r="AE31" s="440"/>
      <c r="AF31" s="440"/>
      <c r="AG31" s="440"/>
      <c r="AH31" s="440"/>
      <c r="AI31" s="439"/>
      <c r="AJ31" s="440"/>
      <c r="AK31" s="440"/>
      <c r="AL31" s="440"/>
      <c r="AM31" s="440"/>
      <c r="AN31" s="440"/>
      <c r="AO31" s="440"/>
      <c r="AP31" s="440"/>
      <c r="AQ31" s="440"/>
      <c r="AR31" s="440"/>
      <c r="AS31" s="439"/>
      <c r="AT31" s="440"/>
      <c r="AU31" s="440"/>
      <c r="AV31" s="440"/>
      <c r="AW31" s="440"/>
      <c r="AX31" s="440"/>
      <c r="AY31" s="440"/>
      <c r="AZ31" s="440"/>
      <c r="BA31" s="440"/>
      <c r="BB31" s="440"/>
      <c r="BC31" s="439"/>
      <c r="BD31" s="440"/>
      <c r="BE31" s="440"/>
      <c r="BF31" s="440"/>
      <c r="BG31" s="440"/>
      <c r="BH31" s="440"/>
      <c r="BI31" s="440"/>
      <c r="BJ31" s="440"/>
      <c r="BK31" s="440"/>
      <c r="BL31" s="440"/>
      <c r="BM31" s="439"/>
      <c r="BN31" s="440"/>
      <c r="BO31" s="440"/>
      <c r="BP31" s="440"/>
      <c r="BQ31" s="440"/>
      <c r="BR31" s="440"/>
      <c r="BS31" s="440"/>
      <c r="BT31" s="440"/>
      <c r="BU31" s="440"/>
      <c r="BV31" s="447">
        <f>I31/BV8</f>
        <v>4.615384615384615</v>
      </c>
      <c r="BW31" s="428">
        <f t="shared" si="6"/>
        <v>60</v>
      </c>
    </row>
    <row r="32" spans="1:77" s="429" customFormat="1">
      <c r="A32" s="430" t="s">
        <v>390</v>
      </c>
      <c r="B32" s="448" t="s">
        <v>477</v>
      </c>
      <c r="C32" s="433"/>
      <c r="D32" s="433">
        <v>7</v>
      </c>
      <c r="E32" s="433"/>
      <c r="F32" s="433"/>
      <c r="G32" s="433">
        <v>3</v>
      </c>
      <c r="H32" s="434">
        <f t="shared" si="27"/>
        <v>90</v>
      </c>
      <c r="I32" s="434">
        <f t="shared" si="28"/>
        <v>44</v>
      </c>
      <c r="J32" s="434">
        <v>26</v>
      </c>
      <c r="K32" s="433">
        <v>18</v>
      </c>
      <c r="L32" s="433"/>
      <c r="M32" s="433"/>
      <c r="N32" s="436">
        <f t="shared" si="29"/>
        <v>46</v>
      </c>
      <c r="O32" s="443"/>
      <c r="P32" s="438"/>
      <c r="Q32" s="438"/>
      <c r="R32" s="438"/>
      <c r="S32" s="438"/>
      <c r="T32" s="438"/>
      <c r="U32" s="438">
        <f>I32/U8</f>
        <v>2.4444444444444446</v>
      </c>
      <c r="V32" s="439"/>
      <c r="W32" s="439"/>
      <c r="X32" s="439"/>
      <c r="Y32" s="439"/>
      <c r="Z32" s="440"/>
      <c r="AA32" s="440"/>
      <c r="AB32" s="440"/>
      <c r="AC32" s="440"/>
      <c r="AD32" s="440"/>
      <c r="AE32" s="440"/>
      <c r="AF32" s="440"/>
      <c r="AG32" s="440"/>
      <c r="AH32" s="440"/>
      <c r="AI32" s="439"/>
      <c r="AJ32" s="440"/>
      <c r="AK32" s="440"/>
      <c r="AL32" s="440"/>
      <c r="AM32" s="440"/>
      <c r="AN32" s="440"/>
      <c r="AO32" s="440"/>
      <c r="AP32" s="440"/>
      <c r="AQ32" s="440"/>
      <c r="AR32" s="440"/>
      <c r="AS32" s="439"/>
      <c r="AT32" s="440"/>
      <c r="AU32" s="440"/>
      <c r="AV32" s="440"/>
      <c r="AW32" s="440"/>
      <c r="AX32" s="440"/>
      <c r="AY32" s="440"/>
      <c r="AZ32" s="440"/>
      <c r="BA32" s="440"/>
      <c r="BB32" s="440"/>
      <c r="BC32" s="439"/>
      <c r="BD32" s="440"/>
      <c r="BE32" s="440"/>
      <c r="BF32" s="440"/>
      <c r="BG32" s="440"/>
      <c r="BH32" s="440"/>
      <c r="BI32" s="440"/>
      <c r="BJ32" s="440"/>
      <c r="BK32" s="440"/>
      <c r="BL32" s="440"/>
      <c r="BM32" s="439"/>
      <c r="BN32" s="440"/>
      <c r="BO32" s="440"/>
      <c r="BP32" s="440"/>
      <c r="BQ32" s="440"/>
      <c r="BR32" s="440"/>
      <c r="BS32" s="440"/>
      <c r="BT32" s="440"/>
      <c r="BU32" s="440"/>
      <c r="BV32" s="441"/>
      <c r="BW32" s="428">
        <f t="shared" si="6"/>
        <v>45</v>
      </c>
    </row>
    <row r="33" spans="1:76" s="429" customFormat="1" ht="19.5" customHeight="1">
      <c r="A33" s="430" t="s">
        <v>391</v>
      </c>
      <c r="B33" s="444" t="s">
        <v>476</v>
      </c>
      <c r="C33" s="435">
        <v>5</v>
      </c>
      <c r="D33" s="449"/>
      <c r="E33" s="433"/>
      <c r="F33" s="433"/>
      <c r="G33" s="433">
        <v>4</v>
      </c>
      <c r="H33" s="434">
        <f t="shared" si="27"/>
        <v>120</v>
      </c>
      <c r="I33" s="434">
        <f t="shared" si="28"/>
        <v>60</v>
      </c>
      <c r="J33" s="434">
        <v>30</v>
      </c>
      <c r="K33" s="433">
        <v>30</v>
      </c>
      <c r="L33" s="433"/>
      <c r="M33" s="433"/>
      <c r="N33" s="436">
        <f t="shared" si="29"/>
        <v>60</v>
      </c>
      <c r="O33" s="443"/>
      <c r="P33" s="438"/>
      <c r="Q33" s="438"/>
      <c r="R33" s="438"/>
      <c r="S33" s="438">
        <f>I33/S8</f>
        <v>3.3333333333333335</v>
      </c>
      <c r="T33" s="438"/>
      <c r="U33" s="445"/>
      <c r="V33" s="439"/>
      <c r="W33" s="439"/>
      <c r="X33" s="439"/>
      <c r="Y33" s="439"/>
      <c r="Z33" s="440"/>
      <c r="AA33" s="440"/>
      <c r="AB33" s="440"/>
      <c r="AC33" s="440"/>
      <c r="AD33" s="440"/>
      <c r="AE33" s="440"/>
      <c r="AF33" s="440"/>
      <c r="AG33" s="440"/>
      <c r="AH33" s="440"/>
      <c r="AI33" s="439"/>
      <c r="AJ33" s="440"/>
      <c r="AK33" s="440"/>
      <c r="AL33" s="440"/>
      <c r="AM33" s="440"/>
      <c r="AN33" s="440"/>
      <c r="AO33" s="440"/>
      <c r="AP33" s="440"/>
      <c r="AQ33" s="440"/>
      <c r="AR33" s="440"/>
      <c r="AS33" s="439"/>
      <c r="AT33" s="440"/>
      <c r="AU33" s="440"/>
      <c r="AV33" s="440"/>
      <c r="AW33" s="440"/>
      <c r="AX33" s="440"/>
      <c r="AY33" s="440"/>
      <c r="AZ33" s="440"/>
      <c r="BA33" s="440"/>
      <c r="BB33" s="440"/>
      <c r="BC33" s="439"/>
      <c r="BD33" s="440"/>
      <c r="BE33" s="440"/>
      <c r="BF33" s="440"/>
      <c r="BG33" s="440"/>
      <c r="BH33" s="440"/>
      <c r="BI33" s="440"/>
      <c r="BJ33" s="440"/>
      <c r="BK33" s="440"/>
      <c r="BL33" s="440"/>
      <c r="BM33" s="439"/>
      <c r="BN33" s="440"/>
      <c r="BO33" s="440"/>
      <c r="BP33" s="440"/>
      <c r="BQ33" s="440"/>
      <c r="BR33" s="440"/>
      <c r="BS33" s="440"/>
      <c r="BT33" s="440"/>
      <c r="BU33" s="440"/>
      <c r="BV33" s="447"/>
      <c r="BW33" s="428">
        <f t="shared" si="6"/>
        <v>60</v>
      </c>
    </row>
    <row r="34" spans="1:76" s="429" customFormat="1" ht="22.5" customHeight="1">
      <c r="A34" s="430" t="s">
        <v>392</v>
      </c>
      <c r="B34" s="444" t="s">
        <v>479</v>
      </c>
      <c r="C34" s="433">
        <v>4</v>
      </c>
      <c r="D34" s="433"/>
      <c r="E34" s="434"/>
      <c r="F34" s="434"/>
      <c r="G34" s="433">
        <v>4</v>
      </c>
      <c r="H34" s="434">
        <f t="shared" si="27"/>
        <v>120</v>
      </c>
      <c r="I34" s="434">
        <f t="shared" si="28"/>
        <v>60</v>
      </c>
      <c r="J34" s="434">
        <v>30</v>
      </c>
      <c r="K34" s="434">
        <v>30</v>
      </c>
      <c r="L34" s="434"/>
      <c r="M34" s="434"/>
      <c r="N34" s="436">
        <f t="shared" si="29"/>
        <v>60</v>
      </c>
      <c r="O34" s="450"/>
      <c r="P34" s="434"/>
      <c r="Q34" s="434"/>
      <c r="R34" s="451">
        <f>I34/R8</f>
        <v>3.75</v>
      </c>
      <c r="S34" s="434"/>
      <c r="T34" s="452"/>
      <c r="U34" s="452"/>
      <c r="V34" s="452"/>
      <c r="W34" s="439"/>
      <c r="X34" s="439"/>
      <c r="Y34" s="439"/>
      <c r="Z34" s="440"/>
      <c r="AA34" s="440"/>
      <c r="AB34" s="440"/>
      <c r="AC34" s="440"/>
      <c r="AD34" s="440"/>
      <c r="AE34" s="440"/>
      <c r="AF34" s="440"/>
      <c r="AG34" s="440"/>
      <c r="AH34" s="440"/>
      <c r="AI34" s="439"/>
      <c r="AJ34" s="440"/>
      <c r="AK34" s="440"/>
      <c r="AL34" s="440"/>
      <c r="AM34" s="440"/>
      <c r="AN34" s="440"/>
      <c r="AO34" s="440"/>
      <c r="AP34" s="440"/>
      <c r="AQ34" s="440"/>
      <c r="AR34" s="440"/>
      <c r="AS34" s="439"/>
      <c r="AT34" s="440"/>
      <c r="AU34" s="440"/>
      <c r="AV34" s="440"/>
      <c r="AW34" s="440"/>
      <c r="AX34" s="440"/>
      <c r="AY34" s="440"/>
      <c r="AZ34" s="440"/>
      <c r="BA34" s="440"/>
      <c r="BB34" s="440"/>
      <c r="BC34" s="439"/>
      <c r="BD34" s="440"/>
      <c r="BE34" s="440"/>
      <c r="BF34" s="440"/>
      <c r="BG34" s="440"/>
      <c r="BH34" s="440"/>
      <c r="BI34" s="440"/>
      <c r="BJ34" s="440"/>
      <c r="BK34" s="440"/>
      <c r="BL34" s="440"/>
      <c r="BM34" s="439"/>
      <c r="BN34" s="440"/>
      <c r="BO34" s="440"/>
      <c r="BP34" s="440"/>
      <c r="BQ34" s="440"/>
      <c r="BR34" s="440"/>
      <c r="BS34" s="440"/>
      <c r="BT34" s="440"/>
      <c r="BU34" s="440"/>
      <c r="BV34" s="441"/>
      <c r="BW34" s="428">
        <f t="shared" si="6"/>
        <v>60</v>
      </c>
    </row>
    <row r="35" spans="1:76" s="429" customFormat="1" ht="26.25" customHeight="1">
      <c r="A35" s="430" t="s">
        <v>393</v>
      </c>
      <c r="B35" s="444" t="s">
        <v>483</v>
      </c>
      <c r="C35" s="433"/>
      <c r="D35" s="433">
        <v>8</v>
      </c>
      <c r="E35" s="434"/>
      <c r="F35" s="434"/>
      <c r="G35" s="433">
        <v>3.5</v>
      </c>
      <c r="H35" s="434">
        <f>G35*30</f>
        <v>105</v>
      </c>
      <c r="I35" s="434">
        <f t="shared" si="28"/>
        <v>52</v>
      </c>
      <c r="J35" s="434">
        <v>26</v>
      </c>
      <c r="K35" s="434">
        <v>26</v>
      </c>
      <c r="L35" s="434"/>
      <c r="M35" s="434"/>
      <c r="N35" s="436">
        <f t="shared" si="29"/>
        <v>53</v>
      </c>
      <c r="O35" s="450"/>
      <c r="P35" s="434"/>
      <c r="Q35" s="451"/>
      <c r="R35" s="451"/>
      <c r="S35" s="434"/>
      <c r="T35" s="452"/>
      <c r="U35" s="452"/>
      <c r="V35" s="452"/>
      <c r="W35" s="439"/>
      <c r="X35" s="439"/>
      <c r="Y35" s="439"/>
      <c r="Z35" s="440"/>
      <c r="AA35" s="440"/>
      <c r="AB35" s="440"/>
      <c r="AC35" s="440"/>
      <c r="AD35" s="440"/>
      <c r="AE35" s="440"/>
      <c r="AF35" s="440"/>
      <c r="AG35" s="440"/>
      <c r="AH35" s="440"/>
      <c r="AI35" s="439"/>
      <c r="AJ35" s="440"/>
      <c r="AK35" s="440"/>
      <c r="AL35" s="440"/>
      <c r="AM35" s="440"/>
      <c r="AN35" s="440"/>
      <c r="AO35" s="440"/>
      <c r="AP35" s="440"/>
      <c r="AQ35" s="440"/>
      <c r="AR35" s="440"/>
      <c r="AS35" s="439"/>
      <c r="AT35" s="440"/>
      <c r="AU35" s="440"/>
      <c r="AV35" s="440"/>
      <c r="AW35" s="440"/>
      <c r="AX35" s="440"/>
      <c r="AY35" s="440"/>
      <c r="AZ35" s="440"/>
      <c r="BA35" s="440"/>
      <c r="BB35" s="440"/>
      <c r="BC35" s="439"/>
      <c r="BD35" s="440"/>
      <c r="BE35" s="440"/>
      <c r="BF35" s="440"/>
      <c r="BG35" s="440"/>
      <c r="BH35" s="440"/>
      <c r="BI35" s="440"/>
      <c r="BJ35" s="440"/>
      <c r="BK35" s="440"/>
      <c r="BL35" s="440"/>
      <c r="BM35" s="439"/>
      <c r="BN35" s="440"/>
      <c r="BO35" s="440"/>
      <c r="BP35" s="440"/>
      <c r="BQ35" s="440"/>
      <c r="BR35" s="440"/>
      <c r="BS35" s="440"/>
      <c r="BT35" s="440"/>
      <c r="BU35" s="440"/>
      <c r="BV35" s="447">
        <f>I35/BV8</f>
        <v>4</v>
      </c>
      <c r="BW35" s="428">
        <f>H35/2</f>
        <v>52.5</v>
      </c>
    </row>
    <row r="36" spans="1:76" s="429" customFormat="1" ht="26.25" customHeight="1">
      <c r="A36" s="430" t="s">
        <v>394</v>
      </c>
      <c r="B36" s="444" t="s">
        <v>471</v>
      </c>
      <c r="C36" s="433"/>
      <c r="D36" s="433">
        <v>3</v>
      </c>
      <c r="E36" s="434"/>
      <c r="F36" s="434"/>
      <c r="G36" s="433">
        <v>3</v>
      </c>
      <c r="H36" s="434">
        <f t="shared" si="27"/>
        <v>90</v>
      </c>
      <c r="I36" s="434">
        <f t="shared" si="28"/>
        <v>44</v>
      </c>
      <c r="J36" s="434">
        <v>20</v>
      </c>
      <c r="K36" s="434">
        <v>24</v>
      </c>
      <c r="L36" s="434"/>
      <c r="M36" s="434"/>
      <c r="N36" s="436">
        <f t="shared" si="29"/>
        <v>46</v>
      </c>
      <c r="O36" s="450"/>
      <c r="P36" s="434"/>
      <c r="Q36" s="451">
        <f>I36/Q8</f>
        <v>2.4444444444444446</v>
      </c>
      <c r="R36" s="434"/>
      <c r="S36" s="434"/>
      <c r="T36" s="452"/>
      <c r="U36" s="452"/>
      <c r="V36" s="452"/>
      <c r="W36" s="439"/>
      <c r="X36" s="439"/>
      <c r="Y36" s="439"/>
      <c r="Z36" s="440"/>
      <c r="AA36" s="440"/>
      <c r="AB36" s="440"/>
      <c r="AC36" s="440"/>
      <c r="AD36" s="440"/>
      <c r="AE36" s="440"/>
      <c r="AF36" s="440"/>
      <c r="AG36" s="440"/>
      <c r="AH36" s="440"/>
      <c r="AI36" s="439"/>
      <c r="AJ36" s="440"/>
      <c r="AK36" s="440"/>
      <c r="AL36" s="440"/>
      <c r="AM36" s="440"/>
      <c r="AN36" s="440"/>
      <c r="AO36" s="440"/>
      <c r="AP36" s="440"/>
      <c r="AQ36" s="440"/>
      <c r="AR36" s="440"/>
      <c r="AS36" s="439"/>
      <c r="AT36" s="440"/>
      <c r="AU36" s="440"/>
      <c r="AV36" s="440"/>
      <c r="AW36" s="440"/>
      <c r="AX36" s="440"/>
      <c r="AY36" s="440"/>
      <c r="AZ36" s="440"/>
      <c r="BA36" s="440"/>
      <c r="BB36" s="440"/>
      <c r="BC36" s="439"/>
      <c r="BD36" s="440"/>
      <c r="BE36" s="440"/>
      <c r="BF36" s="440"/>
      <c r="BG36" s="440"/>
      <c r="BH36" s="440"/>
      <c r="BI36" s="440"/>
      <c r="BJ36" s="440"/>
      <c r="BK36" s="440"/>
      <c r="BL36" s="440"/>
      <c r="BM36" s="439"/>
      <c r="BN36" s="440"/>
      <c r="BO36" s="440"/>
      <c r="BP36" s="440"/>
      <c r="BQ36" s="440"/>
      <c r="BR36" s="440"/>
      <c r="BS36" s="440"/>
      <c r="BT36" s="440"/>
      <c r="BU36" s="440"/>
      <c r="BV36" s="441"/>
      <c r="BW36" s="428">
        <f t="shared" si="6"/>
        <v>45</v>
      </c>
    </row>
    <row r="37" spans="1:76" s="429" customFormat="1" ht="30.75" customHeight="1">
      <c r="A37" s="430" t="s">
        <v>395</v>
      </c>
      <c r="B37" s="444" t="s">
        <v>480</v>
      </c>
      <c r="C37" s="433"/>
      <c r="D37" s="433">
        <v>5</v>
      </c>
      <c r="E37" s="434"/>
      <c r="F37" s="434"/>
      <c r="G37" s="433">
        <v>3</v>
      </c>
      <c r="H37" s="434">
        <f t="shared" si="27"/>
        <v>90</v>
      </c>
      <c r="I37" s="434">
        <f t="shared" si="28"/>
        <v>44</v>
      </c>
      <c r="J37" s="434">
        <v>24</v>
      </c>
      <c r="K37" s="434">
        <v>20</v>
      </c>
      <c r="L37" s="434"/>
      <c r="M37" s="434"/>
      <c r="N37" s="436">
        <f t="shared" si="29"/>
        <v>46</v>
      </c>
      <c r="O37" s="450"/>
      <c r="P37" s="434"/>
      <c r="Q37" s="451"/>
      <c r="R37" s="434"/>
      <c r="S37" s="451">
        <f>I37/S8</f>
        <v>2.4444444444444446</v>
      </c>
      <c r="T37" s="452"/>
      <c r="U37" s="452"/>
      <c r="V37" s="452"/>
      <c r="W37" s="439"/>
      <c r="X37" s="439"/>
      <c r="Y37" s="439"/>
      <c r="Z37" s="440"/>
      <c r="AA37" s="440"/>
      <c r="AB37" s="440"/>
      <c r="AC37" s="440"/>
      <c r="AD37" s="440"/>
      <c r="AE37" s="440"/>
      <c r="AF37" s="440"/>
      <c r="AG37" s="440"/>
      <c r="AH37" s="440"/>
      <c r="AI37" s="439"/>
      <c r="AJ37" s="440"/>
      <c r="AK37" s="440"/>
      <c r="AL37" s="440"/>
      <c r="AM37" s="440"/>
      <c r="AN37" s="440"/>
      <c r="AO37" s="440"/>
      <c r="AP37" s="440"/>
      <c r="AQ37" s="440"/>
      <c r="AR37" s="440"/>
      <c r="AS37" s="439"/>
      <c r="AT37" s="440"/>
      <c r="AU37" s="440"/>
      <c r="AV37" s="440"/>
      <c r="AW37" s="440"/>
      <c r="AX37" s="440"/>
      <c r="AY37" s="440"/>
      <c r="AZ37" s="440"/>
      <c r="BA37" s="440"/>
      <c r="BB37" s="440"/>
      <c r="BC37" s="439"/>
      <c r="BD37" s="440"/>
      <c r="BE37" s="440"/>
      <c r="BF37" s="440"/>
      <c r="BG37" s="440"/>
      <c r="BH37" s="440"/>
      <c r="BI37" s="440"/>
      <c r="BJ37" s="440"/>
      <c r="BK37" s="440"/>
      <c r="BL37" s="440"/>
      <c r="BM37" s="439"/>
      <c r="BN37" s="440"/>
      <c r="BO37" s="440"/>
      <c r="BP37" s="440"/>
      <c r="BQ37" s="440"/>
      <c r="BR37" s="440"/>
      <c r="BS37" s="440"/>
      <c r="BT37" s="440"/>
      <c r="BU37" s="440"/>
      <c r="BV37" s="441"/>
      <c r="BW37" s="428">
        <f t="shared" si="6"/>
        <v>45</v>
      </c>
    </row>
    <row r="38" spans="1:76" s="429" customFormat="1">
      <c r="A38" s="430" t="s">
        <v>431</v>
      </c>
      <c r="B38" s="453" t="s">
        <v>422</v>
      </c>
      <c r="C38" s="433">
        <v>6</v>
      </c>
      <c r="D38" s="433"/>
      <c r="E38" s="433"/>
      <c r="F38" s="433"/>
      <c r="G38" s="433">
        <v>3</v>
      </c>
      <c r="H38" s="434">
        <f t="shared" si="27"/>
        <v>90</v>
      </c>
      <c r="I38" s="434">
        <f t="shared" si="28"/>
        <v>44</v>
      </c>
      <c r="J38" s="454">
        <v>24</v>
      </c>
      <c r="K38" s="435">
        <v>20</v>
      </c>
      <c r="L38" s="435"/>
      <c r="M38" s="433"/>
      <c r="N38" s="436">
        <f t="shared" si="29"/>
        <v>46</v>
      </c>
      <c r="O38" s="443"/>
      <c r="P38" s="438"/>
      <c r="Q38" s="438"/>
      <c r="R38" s="438"/>
      <c r="S38" s="438"/>
      <c r="T38" s="438">
        <f>I38/T8</f>
        <v>2.9333333333333331</v>
      </c>
      <c r="U38" s="438"/>
      <c r="V38" s="452"/>
      <c r="W38" s="439"/>
      <c r="X38" s="439"/>
      <c r="Y38" s="439"/>
      <c r="Z38" s="440"/>
      <c r="AA38" s="440"/>
      <c r="AB38" s="440"/>
      <c r="AC38" s="440"/>
      <c r="AD38" s="440"/>
      <c r="AE38" s="440"/>
      <c r="AF38" s="440"/>
      <c r="AG38" s="440"/>
      <c r="AH38" s="440"/>
      <c r="AI38" s="439"/>
      <c r="AJ38" s="440"/>
      <c r="AK38" s="440"/>
      <c r="AL38" s="440"/>
      <c r="AM38" s="440"/>
      <c r="AN38" s="440"/>
      <c r="AO38" s="440"/>
      <c r="AP38" s="440"/>
      <c r="AQ38" s="440"/>
      <c r="AR38" s="440"/>
      <c r="AS38" s="439"/>
      <c r="AT38" s="440"/>
      <c r="AU38" s="440"/>
      <c r="AV38" s="440"/>
      <c r="AW38" s="440"/>
      <c r="AX38" s="440"/>
      <c r="AY38" s="440"/>
      <c r="AZ38" s="440"/>
      <c r="BA38" s="440"/>
      <c r="BB38" s="440"/>
      <c r="BC38" s="439"/>
      <c r="BD38" s="440"/>
      <c r="BE38" s="440"/>
      <c r="BF38" s="440"/>
      <c r="BG38" s="440"/>
      <c r="BH38" s="440"/>
      <c r="BI38" s="440"/>
      <c r="BJ38" s="440"/>
      <c r="BK38" s="440"/>
      <c r="BL38" s="440"/>
      <c r="BM38" s="439"/>
      <c r="BN38" s="440"/>
      <c r="BO38" s="440"/>
      <c r="BP38" s="440"/>
      <c r="BQ38" s="440"/>
      <c r="BR38" s="440"/>
      <c r="BS38" s="440"/>
      <c r="BT38" s="440"/>
      <c r="BU38" s="440"/>
      <c r="BV38" s="441"/>
      <c r="BW38" s="428">
        <f t="shared" si="6"/>
        <v>45</v>
      </c>
    </row>
    <row r="39" spans="1:76" s="429" customFormat="1">
      <c r="A39" s="430" t="s">
        <v>432</v>
      </c>
      <c r="B39" s="453" t="s">
        <v>482</v>
      </c>
      <c r="C39" s="433"/>
      <c r="D39" s="433">
        <v>7</v>
      </c>
      <c r="E39" s="433"/>
      <c r="F39" s="433"/>
      <c r="G39" s="433">
        <v>4</v>
      </c>
      <c r="H39" s="434">
        <f t="shared" si="27"/>
        <v>120</v>
      </c>
      <c r="I39" s="434">
        <f t="shared" si="28"/>
        <v>60</v>
      </c>
      <c r="J39" s="454">
        <v>26</v>
      </c>
      <c r="K39" s="435">
        <v>34</v>
      </c>
      <c r="L39" s="435"/>
      <c r="M39" s="433"/>
      <c r="N39" s="436">
        <f t="shared" si="29"/>
        <v>60</v>
      </c>
      <c r="O39" s="443"/>
      <c r="P39" s="438"/>
      <c r="Q39" s="438"/>
      <c r="R39" s="438"/>
      <c r="S39" s="438"/>
      <c r="T39" s="438"/>
      <c r="U39" s="438">
        <f>I39/U8</f>
        <v>3.3333333333333335</v>
      </c>
      <c r="V39" s="452"/>
      <c r="W39" s="439"/>
      <c r="X39" s="439"/>
      <c r="Y39" s="439"/>
      <c r="Z39" s="440"/>
      <c r="AA39" s="440"/>
      <c r="AB39" s="440"/>
      <c r="AC39" s="440"/>
      <c r="AD39" s="440"/>
      <c r="AE39" s="440"/>
      <c r="AF39" s="440"/>
      <c r="AG39" s="440"/>
      <c r="AH39" s="440"/>
      <c r="AI39" s="439"/>
      <c r="AJ39" s="440"/>
      <c r="AK39" s="440"/>
      <c r="AL39" s="440"/>
      <c r="AM39" s="440"/>
      <c r="AN39" s="440"/>
      <c r="AO39" s="440"/>
      <c r="AP39" s="440"/>
      <c r="AQ39" s="440"/>
      <c r="AR39" s="440"/>
      <c r="AS39" s="439"/>
      <c r="AT39" s="440"/>
      <c r="AU39" s="440"/>
      <c r="AV39" s="440"/>
      <c r="AW39" s="440"/>
      <c r="AX39" s="440"/>
      <c r="AY39" s="440"/>
      <c r="AZ39" s="440"/>
      <c r="BA39" s="440"/>
      <c r="BB39" s="440"/>
      <c r="BC39" s="439"/>
      <c r="BD39" s="440"/>
      <c r="BE39" s="440"/>
      <c r="BF39" s="440"/>
      <c r="BG39" s="440"/>
      <c r="BH39" s="440"/>
      <c r="BI39" s="440"/>
      <c r="BJ39" s="440"/>
      <c r="BK39" s="440"/>
      <c r="BL39" s="440"/>
      <c r="BM39" s="439"/>
      <c r="BN39" s="440"/>
      <c r="BO39" s="440"/>
      <c r="BP39" s="440"/>
      <c r="BQ39" s="440"/>
      <c r="BR39" s="440"/>
      <c r="BS39" s="440"/>
      <c r="BT39" s="440"/>
      <c r="BU39" s="440"/>
      <c r="BV39" s="441"/>
      <c r="BW39" s="428">
        <f t="shared" si="6"/>
        <v>60</v>
      </c>
    </row>
    <row r="40" spans="1:76" s="429" customFormat="1" ht="26.25" thickBot="1">
      <c r="A40" s="455" t="s">
        <v>433</v>
      </c>
      <c r="B40" s="456" t="s">
        <v>472</v>
      </c>
      <c r="C40" s="457"/>
      <c r="D40" s="457">
        <v>8</v>
      </c>
      <c r="E40" s="457"/>
      <c r="F40" s="457"/>
      <c r="G40" s="457">
        <v>4</v>
      </c>
      <c r="H40" s="458">
        <f t="shared" si="27"/>
        <v>120</v>
      </c>
      <c r="I40" s="458">
        <f t="shared" si="28"/>
        <v>60</v>
      </c>
      <c r="J40" s="459">
        <v>30</v>
      </c>
      <c r="K40" s="460">
        <v>30</v>
      </c>
      <c r="L40" s="460"/>
      <c r="M40" s="457"/>
      <c r="N40" s="461">
        <f t="shared" si="29"/>
        <v>60</v>
      </c>
      <c r="O40" s="462"/>
      <c r="P40" s="463"/>
      <c r="Q40" s="463"/>
      <c r="R40" s="463"/>
      <c r="S40" s="463"/>
      <c r="T40" s="463"/>
      <c r="U40" s="463"/>
      <c r="V40" s="464"/>
      <c r="W40" s="465"/>
      <c r="X40" s="465"/>
      <c r="Y40" s="465"/>
      <c r="Z40" s="466"/>
      <c r="AA40" s="466"/>
      <c r="AB40" s="466"/>
      <c r="AC40" s="466"/>
      <c r="AD40" s="466"/>
      <c r="AE40" s="466"/>
      <c r="AF40" s="466"/>
      <c r="AG40" s="466"/>
      <c r="AH40" s="466"/>
      <c r="AI40" s="465"/>
      <c r="AJ40" s="466"/>
      <c r="AK40" s="466"/>
      <c r="AL40" s="466"/>
      <c r="AM40" s="466"/>
      <c r="AN40" s="466"/>
      <c r="AO40" s="466"/>
      <c r="AP40" s="466"/>
      <c r="AQ40" s="466"/>
      <c r="AR40" s="466"/>
      <c r="AS40" s="465"/>
      <c r="AT40" s="466"/>
      <c r="AU40" s="466"/>
      <c r="AV40" s="466"/>
      <c r="AW40" s="466"/>
      <c r="AX40" s="466"/>
      <c r="AY40" s="466"/>
      <c r="AZ40" s="466"/>
      <c r="BA40" s="466"/>
      <c r="BB40" s="466"/>
      <c r="BC40" s="465"/>
      <c r="BD40" s="466"/>
      <c r="BE40" s="466"/>
      <c r="BF40" s="466"/>
      <c r="BG40" s="466"/>
      <c r="BH40" s="466"/>
      <c r="BI40" s="466"/>
      <c r="BJ40" s="466"/>
      <c r="BK40" s="466"/>
      <c r="BL40" s="466"/>
      <c r="BM40" s="465"/>
      <c r="BN40" s="466"/>
      <c r="BO40" s="466"/>
      <c r="BP40" s="466"/>
      <c r="BQ40" s="466"/>
      <c r="BR40" s="466"/>
      <c r="BS40" s="466"/>
      <c r="BT40" s="466"/>
      <c r="BU40" s="466"/>
      <c r="BV40" s="467">
        <f>I40/BV8</f>
        <v>4.615384615384615</v>
      </c>
      <c r="BW40" s="428">
        <f t="shared" si="6"/>
        <v>60</v>
      </c>
    </row>
    <row r="41" spans="1:76" s="215" customFormat="1" ht="15.75" thickBot="1">
      <c r="A41" s="291"/>
      <c r="B41" s="292" t="s">
        <v>305</v>
      </c>
      <c r="C41" s="293">
        <v>18</v>
      </c>
      <c r="D41" s="293">
        <v>9</v>
      </c>
      <c r="E41" s="293">
        <v>2</v>
      </c>
      <c r="F41" s="293"/>
      <c r="G41" s="293">
        <f>SUM(G27:G40)</f>
        <v>112.5</v>
      </c>
      <c r="H41" s="293">
        <f t="shared" ref="H41:M41" si="30">SUM(H27:H40)</f>
        <v>3375</v>
      </c>
      <c r="I41" s="293">
        <f t="shared" si="30"/>
        <v>1638</v>
      </c>
      <c r="J41" s="293">
        <f t="shared" si="30"/>
        <v>634</v>
      </c>
      <c r="K41" s="293">
        <f t="shared" si="30"/>
        <v>1004</v>
      </c>
      <c r="L41" s="293">
        <f t="shared" si="30"/>
        <v>0</v>
      </c>
      <c r="M41" s="293">
        <f t="shared" si="30"/>
        <v>60</v>
      </c>
      <c r="N41" s="295">
        <f>SUM(N27:N40)</f>
        <v>1677</v>
      </c>
      <c r="O41" s="272">
        <f>SUM(O27:O40)</f>
        <v>7.2222222222222223</v>
      </c>
      <c r="P41" s="275">
        <f t="shared" ref="P41:BV41" si="31">SUM(P27:P40)</f>
        <v>7.5</v>
      </c>
      <c r="Q41" s="275">
        <f t="shared" si="31"/>
        <v>13.222222222222223</v>
      </c>
      <c r="R41" s="275">
        <f t="shared" si="31"/>
        <v>11.125</v>
      </c>
      <c r="S41" s="275">
        <f t="shared" si="31"/>
        <v>15.666666666666668</v>
      </c>
      <c r="T41" s="275">
        <f t="shared" si="31"/>
        <v>13.333333333333334</v>
      </c>
      <c r="U41" s="275">
        <f t="shared" si="31"/>
        <v>15.222222222222223</v>
      </c>
      <c r="V41" s="275">
        <f t="shared" si="31"/>
        <v>0</v>
      </c>
      <c r="W41" s="275">
        <f t="shared" si="31"/>
        <v>0</v>
      </c>
      <c r="X41" s="275">
        <f t="shared" si="31"/>
        <v>0</v>
      </c>
      <c r="Y41" s="275">
        <f t="shared" si="31"/>
        <v>0</v>
      </c>
      <c r="Z41" s="275">
        <f t="shared" si="31"/>
        <v>0</v>
      </c>
      <c r="AA41" s="275">
        <f t="shared" si="31"/>
        <v>0</v>
      </c>
      <c r="AB41" s="275">
        <f t="shared" si="31"/>
        <v>0</v>
      </c>
      <c r="AC41" s="275">
        <f t="shared" si="31"/>
        <v>0</v>
      </c>
      <c r="AD41" s="275">
        <f t="shared" si="31"/>
        <v>0</v>
      </c>
      <c r="AE41" s="275">
        <f t="shared" si="31"/>
        <v>0</v>
      </c>
      <c r="AF41" s="275">
        <f t="shared" si="31"/>
        <v>0</v>
      </c>
      <c r="AG41" s="275">
        <f t="shared" si="31"/>
        <v>0</v>
      </c>
      <c r="AH41" s="275">
        <f t="shared" si="31"/>
        <v>0</v>
      </c>
      <c r="AI41" s="275">
        <f t="shared" si="31"/>
        <v>0</v>
      </c>
      <c r="AJ41" s="275">
        <f t="shared" si="31"/>
        <v>0</v>
      </c>
      <c r="AK41" s="275">
        <f t="shared" si="31"/>
        <v>0</v>
      </c>
      <c r="AL41" s="275">
        <f t="shared" si="31"/>
        <v>0</v>
      </c>
      <c r="AM41" s="275">
        <f t="shared" si="31"/>
        <v>0</v>
      </c>
      <c r="AN41" s="275">
        <f t="shared" si="31"/>
        <v>0</v>
      </c>
      <c r="AO41" s="275">
        <f t="shared" si="31"/>
        <v>0</v>
      </c>
      <c r="AP41" s="275">
        <f t="shared" si="31"/>
        <v>0</v>
      </c>
      <c r="AQ41" s="275">
        <f t="shared" si="31"/>
        <v>0</v>
      </c>
      <c r="AR41" s="275">
        <f t="shared" si="31"/>
        <v>0</v>
      </c>
      <c r="AS41" s="275">
        <f t="shared" si="31"/>
        <v>0</v>
      </c>
      <c r="AT41" s="275">
        <f t="shared" si="31"/>
        <v>0</v>
      </c>
      <c r="AU41" s="275">
        <f t="shared" si="31"/>
        <v>0</v>
      </c>
      <c r="AV41" s="275">
        <f t="shared" si="31"/>
        <v>0</v>
      </c>
      <c r="AW41" s="275">
        <f t="shared" si="31"/>
        <v>0</v>
      </c>
      <c r="AX41" s="275">
        <f t="shared" si="31"/>
        <v>0</v>
      </c>
      <c r="AY41" s="275">
        <f t="shared" si="31"/>
        <v>0</v>
      </c>
      <c r="AZ41" s="275">
        <f t="shared" si="31"/>
        <v>0</v>
      </c>
      <c r="BA41" s="275">
        <f t="shared" si="31"/>
        <v>0</v>
      </c>
      <c r="BB41" s="275">
        <f t="shared" si="31"/>
        <v>0</v>
      </c>
      <c r="BC41" s="275">
        <f t="shared" si="31"/>
        <v>0</v>
      </c>
      <c r="BD41" s="275">
        <f t="shared" si="31"/>
        <v>0</v>
      </c>
      <c r="BE41" s="275">
        <f t="shared" si="31"/>
        <v>0</v>
      </c>
      <c r="BF41" s="275">
        <f t="shared" si="31"/>
        <v>0</v>
      </c>
      <c r="BG41" s="275">
        <f t="shared" si="31"/>
        <v>0</v>
      </c>
      <c r="BH41" s="275">
        <f t="shared" si="31"/>
        <v>0</v>
      </c>
      <c r="BI41" s="275">
        <f t="shared" si="31"/>
        <v>0</v>
      </c>
      <c r="BJ41" s="275">
        <f t="shared" si="31"/>
        <v>0</v>
      </c>
      <c r="BK41" s="275">
        <f t="shared" si="31"/>
        <v>0</v>
      </c>
      <c r="BL41" s="275">
        <f t="shared" si="31"/>
        <v>0</v>
      </c>
      <c r="BM41" s="275">
        <f t="shared" si="31"/>
        <v>0</v>
      </c>
      <c r="BN41" s="275">
        <f t="shared" si="31"/>
        <v>0</v>
      </c>
      <c r="BO41" s="275">
        <f t="shared" si="31"/>
        <v>0</v>
      </c>
      <c r="BP41" s="275">
        <f t="shared" si="31"/>
        <v>0</v>
      </c>
      <c r="BQ41" s="275">
        <f t="shared" si="31"/>
        <v>0</v>
      </c>
      <c r="BR41" s="275">
        <f t="shared" si="31"/>
        <v>0</v>
      </c>
      <c r="BS41" s="275">
        <f t="shared" si="31"/>
        <v>0</v>
      </c>
      <c r="BT41" s="275">
        <f t="shared" si="31"/>
        <v>0</v>
      </c>
      <c r="BU41" s="275">
        <f t="shared" si="31"/>
        <v>0</v>
      </c>
      <c r="BV41" s="276">
        <f t="shared" si="31"/>
        <v>16.615384615384613</v>
      </c>
      <c r="BW41" s="213">
        <f t="shared" ref="BW41:BW48" si="32">H41/2</f>
        <v>1687.5</v>
      </c>
    </row>
    <row r="42" spans="1:76" s="214" customFormat="1" ht="15.75" thickBot="1">
      <c r="A42" s="637" t="s">
        <v>382</v>
      </c>
      <c r="B42" s="638"/>
      <c r="C42" s="638"/>
      <c r="D42" s="638"/>
      <c r="E42" s="638"/>
      <c r="F42" s="638"/>
      <c r="G42" s="638"/>
      <c r="H42" s="638"/>
      <c r="I42" s="638"/>
      <c r="J42" s="638"/>
      <c r="K42" s="638"/>
      <c r="L42" s="638"/>
      <c r="M42" s="638"/>
      <c r="N42" s="638"/>
      <c r="O42" s="654"/>
      <c r="P42" s="654"/>
      <c r="Q42" s="654"/>
      <c r="R42" s="654"/>
      <c r="S42" s="654"/>
      <c r="T42" s="654"/>
      <c r="U42" s="654"/>
      <c r="V42" s="654"/>
      <c r="W42" s="654"/>
      <c r="X42" s="654"/>
      <c r="Y42" s="654"/>
      <c r="Z42" s="654"/>
      <c r="AA42" s="654"/>
      <c r="AB42" s="654"/>
      <c r="AC42" s="654"/>
      <c r="AD42" s="654"/>
      <c r="AE42" s="654"/>
      <c r="AF42" s="654"/>
      <c r="AG42" s="654"/>
      <c r="AH42" s="654"/>
      <c r="AI42" s="654"/>
      <c r="AJ42" s="654"/>
      <c r="AK42" s="654"/>
      <c r="AL42" s="654"/>
      <c r="AM42" s="654"/>
      <c r="AN42" s="654"/>
      <c r="AO42" s="654"/>
      <c r="AP42" s="654"/>
      <c r="AQ42" s="654"/>
      <c r="AR42" s="654"/>
      <c r="AS42" s="654"/>
      <c r="AT42" s="654"/>
      <c r="AU42" s="654"/>
      <c r="AV42" s="654"/>
      <c r="AW42" s="654"/>
      <c r="AX42" s="654"/>
      <c r="AY42" s="654"/>
      <c r="AZ42" s="654"/>
      <c r="BA42" s="654"/>
      <c r="BB42" s="654"/>
      <c r="BC42" s="654"/>
      <c r="BD42" s="654"/>
      <c r="BE42" s="654"/>
      <c r="BF42" s="654"/>
      <c r="BG42" s="654"/>
      <c r="BH42" s="654"/>
      <c r="BI42" s="654"/>
      <c r="BJ42" s="654"/>
      <c r="BK42" s="654"/>
      <c r="BL42" s="654"/>
      <c r="BM42" s="654"/>
      <c r="BN42" s="654"/>
      <c r="BO42" s="654"/>
      <c r="BP42" s="654"/>
      <c r="BQ42" s="654"/>
      <c r="BR42" s="654"/>
      <c r="BS42" s="654"/>
      <c r="BT42" s="654"/>
      <c r="BU42" s="654"/>
      <c r="BV42" s="655"/>
      <c r="BW42" s="213">
        <f t="shared" si="32"/>
        <v>0</v>
      </c>
    </row>
    <row r="43" spans="1:76">
      <c r="A43" s="261" t="s">
        <v>434</v>
      </c>
      <c r="B43" s="253" t="s">
        <v>438</v>
      </c>
      <c r="C43" s="250"/>
      <c r="D43" s="259" t="s">
        <v>423</v>
      </c>
      <c r="E43" s="250"/>
      <c r="F43" s="250"/>
      <c r="G43" s="250">
        <v>3</v>
      </c>
      <c r="H43" s="262">
        <f>G43*30</f>
        <v>90</v>
      </c>
      <c r="I43" s="262">
        <f>J43+K43+L43</f>
        <v>0</v>
      </c>
      <c r="J43" s="262"/>
      <c r="K43" s="250"/>
      <c r="L43" s="250"/>
      <c r="M43" s="250">
        <v>60</v>
      </c>
      <c r="N43" s="255">
        <f>H43-M43</f>
        <v>30</v>
      </c>
      <c r="O43" s="277"/>
      <c r="P43" s="278"/>
      <c r="Q43" s="278"/>
      <c r="R43" s="278"/>
      <c r="S43" s="278"/>
      <c r="T43" s="278"/>
      <c r="U43" s="278"/>
      <c r="V43" s="278"/>
      <c r="W43" s="273"/>
      <c r="X43" s="273"/>
      <c r="Y43" s="273"/>
      <c r="Z43" s="279"/>
      <c r="AA43" s="279"/>
      <c r="AB43" s="279"/>
      <c r="AC43" s="279"/>
      <c r="AD43" s="279"/>
      <c r="AE43" s="279"/>
      <c r="AF43" s="279"/>
      <c r="AG43" s="279"/>
      <c r="AH43" s="279"/>
      <c r="AI43" s="273"/>
      <c r="AJ43" s="279"/>
      <c r="AK43" s="279"/>
      <c r="AL43" s="279"/>
      <c r="AM43" s="279"/>
      <c r="AN43" s="279"/>
      <c r="AO43" s="279"/>
      <c r="AP43" s="279"/>
      <c r="AQ43" s="279"/>
      <c r="AR43" s="279"/>
      <c r="AS43" s="273"/>
      <c r="AT43" s="279"/>
      <c r="AU43" s="279"/>
      <c r="AV43" s="279"/>
      <c r="AW43" s="279"/>
      <c r="AX43" s="279"/>
      <c r="AY43" s="279"/>
      <c r="AZ43" s="279"/>
      <c r="BA43" s="279"/>
      <c r="BB43" s="279"/>
      <c r="BC43" s="273"/>
      <c r="BD43" s="279"/>
      <c r="BE43" s="279"/>
      <c r="BF43" s="279"/>
      <c r="BG43" s="279"/>
      <c r="BH43" s="279"/>
      <c r="BI43" s="279"/>
      <c r="BJ43" s="279"/>
      <c r="BK43" s="279"/>
      <c r="BL43" s="279"/>
      <c r="BM43" s="273"/>
      <c r="BN43" s="279"/>
      <c r="BO43" s="279"/>
      <c r="BP43" s="279"/>
      <c r="BQ43" s="279"/>
      <c r="BR43" s="279"/>
      <c r="BS43" s="279"/>
      <c r="BT43" s="279"/>
      <c r="BU43" s="279"/>
      <c r="BV43" s="263"/>
      <c r="BW43" s="213">
        <f t="shared" si="32"/>
        <v>45</v>
      </c>
      <c r="BX43" s="415"/>
    </row>
    <row r="44" spans="1:76" ht="14.25" customHeight="1">
      <c r="A44" s="268" t="s">
        <v>435</v>
      </c>
      <c r="B44" s="254" t="s">
        <v>439</v>
      </c>
      <c r="C44" s="236"/>
      <c r="D44" s="247" t="s">
        <v>424</v>
      </c>
      <c r="E44" s="236"/>
      <c r="F44" s="236"/>
      <c r="G44" s="236">
        <v>3</v>
      </c>
      <c r="H44" s="237">
        <f>G44*30</f>
        <v>90</v>
      </c>
      <c r="I44" s="237">
        <f>J44+K44+L44</f>
        <v>0</v>
      </c>
      <c r="J44" s="237"/>
      <c r="K44" s="236"/>
      <c r="L44" s="236"/>
      <c r="M44" s="236">
        <v>60</v>
      </c>
      <c r="N44" s="251">
        <f>H44-M44</f>
        <v>30</v>
      </c>
      <c r="O44" s="281"/>
      <c r="P44" s="264"/>
      <c r="Q44" s="264"/>
      <c r="R44" s="264"/>
      <c r="S44" s="264"/>
      <c r="T44" s="264"/>
      <c r="U44" s="264"/>
      <c r="V44" s="264"/>
      <c r="W44" s="265"/>
      <c r="X44" s="265"/>
      <c r="Y44" s="265"/>
      <c r="Z44" s="266"/>
      <c r="AA44" s="266"/>
      <c r="AB44" s="266"/>
      <c r="AC44" s="266"/>
      <c r="AD44" s="266"/>
      <c r="AE44" s="266"/>
      <c r="AF44" s="266"/>
      <c r="AG44" s="266"/>
      <c r="AH44" s="266"/>
      <c r="AI44" s="265"/>
      <c r="AJ44" s="266"/>
      <c r="AK44" s="266"/>
      <c r="AL44" s="266"/>
      <c r="AM44" s="266"/>
      <c r="AN44" s="266"/>
      <c r="AO44" s="266"/>
      <c r="AP44" s="266"/>
      <c r="AQ44" s="266"/>
      <c r="AR44" s="266"/>
      <c r="AS44" s="265"/>
      <c r="AT44" s="266"/>
      <c r="AU44" s="266"/>
      <c r="AV44" s="266"/>
      <c r="AW44" s="266"/>
      <c r="AX44" s="266"/>
      <c r="AY44" s="266"/>
      <c r="AZ44" s="266"/>
      <c r="BA44" s="266"/>
      <c r="BB44" s="266"/>
      <c r="BC44" s="265"/>
      <c r="BD44" s="266"/>
      <c r="BE44" s="266"/>
      <c r="BF44" s="266"/>
      <c r="BG44" s="266"/>
      <c r="BH44" s="266"/>
      <c r="BI44" s="266"/>
      <c r="BJ44" s="266"/>
      <c r="BK44" s="266"/>
      <c r="BL44" s="266"/>
      <c r="BM44" s="265"/>
      <c r="BN44" s="266"/>
      <c r="BO44" s="266"/>
      <c r="BP44" s="266"/>
      <c r="BQ44" s="266"/>
      <c r="BR44" s="266"/>
      <c r="BS44" s="266"/>
      <c r="BT44" s="266"/>
      <c r="BU44" s="266"/>
      <c r="BV44" s="267"/>
      <c r="BW44" s="213">
        <f t="shared" si="32"/>
        <v>45</v>
      </c>
    </row>
    <row r="45" spans="1:76" ht="15.75" customHeight="1">
      <c r="A45" s="268" t="s">
        <v>455</v>
      </c>
      <c r="B45" s="246" t="s">
        <v>454</v>
      </c>
      <c r="C45" s="236"/>
      <c r="D45" s="247" t="s">
        <v>425</v>
      </c>
      <c r="E45" s="236"/>
      <c r="F45" s="236"/>
      <c r="G45" s="236">
        <v>4.5</v>
      </c>
      <c r="H45" s="237">
        <f>G45*30</f>
        <v>135</v>
      </c>
      <c r="I45" s="237">
        <f>J45+K45+L45</f>
        <v>0</v>
      </c>
      <c r="J45" s="237"/>
      <c r="K45" s="236"/>
      <c r="L45" s="236"/>
      <c r="M45" s="236">
        <v>90</v>
      </c>
      <c r="N45" s="251">
        <f>H45-M45</f>
        <v>45</v>
      </c>
      <c r="O45" s="282"/>
      <c r="P45" s="283"/>
      <c r="Q45" s="283"/>
      <c r="R45" s="283"/>
      <c r="S45" s="283"/>
      <c r="T45" s="283"/>
      <c r="U45" s="283"/>
      <c r="V45" s="283"/>
      <c r="W45" s="284"/>
      <c r="X45" s="284"/>
      <c r="Y45" s="284"/>
      <c r="Z45" s="285"/>
      <c r="AA45" s="285"/>
      <c r="AB45" s="285"/>
      <c r="AC45" s="285"/>
      <c r="AD45" s="285"/>
      <c r="AE45" s="285"/>
      <c r="AF45" s="285"/>
      <c r="AG45" s="285"/>
      <c r="AH45" s="285"/>
      <c r="AI45" s="284"/>
      <c r="AJ45" s="285"/>
      <c r="AK45" s="285"/>
      <c r="AL45" s="285"/>
      <c r="AM45" s="285"/>
      <c r="AN45" s="285"/>
      <c r="AO45" s="285"/>
      <c r="AP45" s="285"/>
      <c r="AQ45" s="285"/>
      <c r="AR45" s="285"/>
      <c r="AS45" s="284"/>
      <c r="AT45" s="285"/>
      <c r="AU45" s="285"/>
      <c r="AV45" s="285"/>
      <c r="AW45" s="285"/>
      <c r="AX45" s="285"/>
      <c r="AY45" s="285"/>
      <c r="AZ45" s="285"/>
      <c r="BA45" s="285"/>
      <c r="BB45" s="285"/>
      <c r="BC45" s="284"/>
      <c r="BD45" s="285"/>
      <c r="BE45" s="285"/>
      <c r="BF45" s="285"/>
      <c r="BG45" s="285"/>
      <c r="BH45" s="285"/>
      <c r="BI45" s="285"/>
      <c r="BJ45" s="285"/>
      <c r="BK45" s="285"/>
      <c r="BL45" s="285"/>
      <c r="BM45" s="284"/>
      <c r="BN45" s="285"/>
      <c r="BO45" s="285"/>
      <c r="BP45" s="285"/>
      <c r="BQ45" s="285"/>
      <c r="BR45" s="285"/>
      <c r="BS45" s="285"/>
      <c r="BT45" s="285"/>
      <c r="BU45" s="285"/>
      <c r="BV45" s="286"/>
      <c r="BW45" s="213"/>
    </row>
    <row r="46" spans="1:76" ht="15.75" thickBot="1">
      <c r="A46" s="270" t="s">
        <v>456</v>
      </c>
      <c r="B46" s="416" t="s">
        <v>478</v>
      </c>
      <c r="C46" s="248"/>
      <c r="D46" s="260" t="s">
        <v>426</v>
      </c>
      <c r="E46" s="248"/>
      <c r="F46" s="248"/>
      <c r="G46" s="248">
        <v>4.5</v>
      </c>
      <c r="H46" s="249">
        <f>G46*30</f>
        <v>135</v>
      </c>
      <c r="I46" s="249">
        <f>J46+K46+L46</f>
        <v>0</v>
      </c>
      <c r="J46" s="249"/>
      <c r="K46" s="248"/>
      <c r="L46" s="248"/>
      <c r="M46" s="248">
        <v>90</v>
      </c>
      <c r="N46" s="252">
        <f>H46-M46</f>
        <v>45</v>
      </c>
      <c r="O46" s="287"/>
      <c r="P46" s="288"/>
      <c r="Q46" s="288"/>
      <c r="R46" s="288"/>
      <c r="S46" s="288"/>
      <c r="T46" s="288"/>
      <c r="U46" s="288"/>
      <c r="V46" s="288"/>
      <c r="W46" s="289"/>
      <c r="X46" s="289"/>
      <c r="Y46" s="289"/>
      <c r="Z46" s="290"/>
      <c r="AA46" s="290"/>
      <c r="AB46" s="290"/>
      <c r="AC46" s="290"/>
      <c r="AD46" s="290"/>
      <c r="AE46" s="290"/>
      <c r="AF46" s="290"/>
      <c r="AG46" s="290"/>
      <c r="AH46" s="290"/>
      <c r="AI46" s="289"/>
      <c r="AJ46" s="290"/>
      <c r="AK46" s="290"/>
      <c r="AL46" s="290"/>
      <c r="AM46" s="290"/>
      <c r="AN46" s="290"/>
      <c r="AO46" s="290"/>
      <c r="AP46" s="290"/>
      <c r="AQ46" s="290"/>
      <c r="AR46" s="290"/>
      <c r="AS46" s="289"/>
      <c r="AT46" s="290"/>
      <c r="AU46" s="290"/>
      <c r="AV46" s="290"/>
      <c r="AW46" s="290"/>
      <c r="AX46" s="290"/>
      <c r="AY46" s="290"/>
      <c r="AZ46" s="290"/>
      <c r="BA46" s="290"/>
      <c r="BB46" s="290"/>
      <c r="BC46" s="289"/>
      <c r="BD46" s="290"/>
      <c r="BE46" s="290"/>
      <c r="BF46" s="290"/>
      <c r="BG46" s="290"/>
      <c r="BH46" s="290"/>
      <c r="BI46" s="290"/>
      <c r="BJ46" s="290"/>
      <c r="BK46" s="290"/>
      <c r="BL46" s="290"/>
      <c r="BM46" s="289"/>
      <c r="BN46" s="290"/>
      <c r="BO46" s="290"/>
      <c r="BP46" s="290"/>
      <c r="BQ46" s="290"/>
      <c r="BR46" s="290"/>
      <c r="BS46" s="290"/>
      <c r="BT46" s="290"/>
      <c r="BU46" s="290"/>
      <c r="BV46" s="271"/>
      <c r="BW46" s="213">
        <f t="shared" si="32"/>
        <v>67.5</v>
      </c>
    </row>
    <row r="47" spans="1:76" s="215" customFormat="1" ht="15.75" thickBot="1">
      <c r="A47" s="291"/>
      <c r="B47" s="292" t="s">
        <v>383</v>
      </c>
      <c r="C47" s="293"/>
      <c r="D47" s="293">
        <v>4</v>
      </c>
      <c r="E47" s="293"/>
      <c r="F47" s="293"/>
      <c r="G47" s="294">
        <f>SUM(G43:G46)</f>
        <v>15</v>
      </c>
      <c r="H47" s="293">
        <f t="shared" ref="H47:BS47" si="33">SUM(H43:H46)</f>
        <v>450</v>
      </c>
      <c r="I47" s="293">
        <f t="shared" si="33"/>
        <v>0</v>
      </c>
      <c r="J47" s="293">
        <f t="shared" si="33"/>
        <v>0</v>
      </c>
      <c r="K47" s="293">
        <f t="shared" si="33"/>
        <v>0</v>
      </c>
      <c r="L47" s="293">
        <f t="shared" si="33"/>
        <v>0</v>
      </c>
      <c r="M47" s="293">
        <f t="shared" si="33"/>
        <v>300</v>
      </c>
      <c r="N47" s="295">
        <f t="shared" si="33"/>
        <v>150</v>
      </c>
      <c r="O47" s="296">
        <f t="shared" si="33"/>
        <v>0</v>
      </c>
      <c r="P47" s="297">
        <f t="shared" si="33"/>
        <v>0</v>
      </c>
      <c r="Q47" s="297">
        <f t="shared" si="33"/>
        <v>0</v>
      </c>
      <c r="R47" s="297">
        <f t="shared" si="33"/>
        <v>0</v>
      </c>
      <c r="S47" s="297">
        <f t="shared" si="33"/>
        <v>0</v>
      </c>
      <c r="T47" s="297">
        <f t="shared" si="33"/>
        <v>0</v>
      </c>
      <c r="U47" s="297">
        <f t="shared" si="33"/>
        <v>0</v>
      </c>
      <c r="V47" s="297">
        <f t="shared" si="33"/>
        <v>0</v>
      </c>
      <c r="W47" s="297">
        <f t="shared" si="33"/>
        <v>0</v>
      </c>
      <c r="X47" s="297">
        <f t="shared" si="33"/>
        <v>0</v>
      </c>
      <c r="Y47" s="297">
        <f t="shared" si="33"/>
        <v>0</v>
      </c>
      <c r="Z47" s="297">
        <f t="shared" si="33"/>
        <v>0</v>
      </c>
      <c r="AA47" s="297">
        <f t="shared" si="33"/>
        <v>0</v>
      </c>
      <c r="AB47" s="297">
        <f t="shared" si="33"/>
        <v>0</v>
      </c>
      <c r="AC47" s="297">
        <f t="shared" si="33"/>
        <v>0</v>
      </c>
      <c r="AD47" s="297">
        <f t="shared" si="33"/>
        <v>0</v>
      </c>
      <c r="AE47" s="297">
        <f t="shared" si="33"/>
        <v>0</v>
      </c>
      <c r="AF47" s="297">
        <f t="shared" si="33"/>
        <v>0</v>
      </c>
      <c r="AG47" s="297">
        <f t="shared" si="33"/>
        <v>0</v>
      </c>
      <c r="AH47" s="297">
        <f t="shared" si="33"/>
        <v>0</v>
      </c>
      <c r="AI47" s="297">
        <f t="shared" si="33"/>
        <v>0</v>
      </c>
      <c r="AJ47" s="297">
        <f t="shared" si="33"/>
        <v>0</v>
      </c>
      <c r="AK47" s="297">
        <f t="shared" si="33"/>
        <v>0</v>
      </c>
      <c r="AL47" s="297">
        <f t="shared" si="33"/>
        <v>0</v>
      </c>
      <c r="AM47" s="297">
        <f t="shared" si="33"/>
        <v>0</v>
      </c>
      <c r="AN47" s="297">
        <f t="shared" si="33"/>
        <v>0</v>
      </c>
      <c r="AO47" s="297">
        <f t="shared" si="33"/>
        <v>0</v>
      </c>
      <c r="AP47" s="297">
        <f t="shared" si="33"/>
        <v>0</v>
      </c>
      <c r="AQ47" s="297">
        <f t="shared" si="33"/>
        <v>0</v>
      </c>
      <c r="AR47" s="297">
        <f t="shared" si="33"/>
        <v>0</v>
      </c>
      <c r="AS47" s="297">
        <f t="shared" si="33"/>
        <v>0</v>
      </c>
      <c r="AT47" s="297">
        <f t="shared" si="33"/>
        <v>0</v>
      </c>
      <c r="AU47" s="297">
        <f t="shared" si="33"/>
        <v>0</v>
      </c>
      <c r="AV47" s="297">
        <f t="shared" si="33"/>
        <v>0</v>
      </c>
      <c r="AW47" s="297">
        <f t="shared" si="33"/>
        <v>0</v>
      </c>
      <c r="AX47" s="297">
        <f t="shared" si="33"/>
        <v>0</v>
      </c>
      <c r="AY47" s="297">
        <f t="shared" si="33"/>
        <v>0</v>
      </c>
      <c r="AZ47" s="297">
        <f t="shared" si="33"/>
        <v>0</v>
      </c>
      <c r="BA47" s="297">
        <f t="shared" si="33"/>
        <v>0</v>
      </c>
      <c r="BB47" s="297">
        <f t="shared" si="33"/>
        <v>0</v>
      </c>
      <c r="BC47" s="297">
        <f t="shared" si="33"/>
        <v>0</v>
      </c>
      <c r="BD47" s="297">
        <f t="shared" si="33"/>
        <v>0</v>
      </c>
      <c r="BE47" s="297">
        <f t="shared" si="33"/>
        <v>0</v>
      </c>
      <c r="BF47" s="297">
        <f t="shared" si="33"/>
        <v>0</v>
      </c>
      <c r="BG47" s="297">
        <f t="shared" si="33"/>
        <v>0</v>
      </c>
      <c r="BH47" s="297">
        <f t="shared" si="33"/>
        <v>0</v>
      </c>
      <c r="BI47" s="297">
        <f t="shared" si="33"/>
        <v>0</v>
      </c>
      <c r="BJ47" s="297">
        <f t="shared" si="33"/>
        <v>0</v>
      </c>
      <c r="BK47" s="297">
        <f t="shared" si="33"/>
        <v>0</v>
      </c>
      <c r="BL47" s="297">
        <f t="shared" si="33"/>
        <v>0</v>
      </c>
      <c r="BM47" s="297">
        <f t="shared" si="33"/>
        <v>0</v>
      </c>
      <c r="BN47" s="297">
        <f t="shared" si="33"/>
        <v>0</v>
      </c>
      <c r="BO47" s="297">
        <f t="shared" si="33"/>
        <v>0</v>
      </c>
      <c r="BP47" s="297">
        <f t="shared" si="33"/>
        <v>0</v>
      </c>
      <c r="BQ47" s="297">
        <f t="shared" si="33"/>
        <v>0</v>
      </c>
      <c r="BR47" s="297">
        <f t="shared" si="33"/>
        <v>0</v>
      </c>
      <c r="BS47" s="297">
        <f t="shared" si="33"/>
        <v>0</v>
      </c>
      <c r="BT47" s="297">
        <f>SUM(BT43:BT46)</f>
        <v>0</v>
      </c>
      <c r="BU47" s="297">
        <f>SUM(BU43:BU46)</f>
        <v>0</v>
      </c>
      <c r="BV47" s="298">
        <f>SUM(BV43:BV46)</f>
        <v>0</v>
      </c>
      <c r="BW47" s="213">
        <f t="shared" si="32"/>
        <v>225</v>
      </c>
    </row>
    <row r="48" spans="1:76" s="214" customFormat="1" ht="15.75" thickBot="1">
      <c r="A48" s="637" t="s">
        <v>384</v>
      </c>
      <c r="B48" s="638"/>
      <c r="C48" s="638"/>
      <c r="D48" s="638"/>
      <c r="E48" s="638"/>
      <c r="F48" s="638"/>
      <c r="G48" s="638"/>
      <c r="H48" s="638"/>
      <c r="I48" s="638"/>
      <c r="J48" s="638"/>
      <c r="K48" s="638"/>
      <c r="L48" s="638"/>
      <c r="M48" s="638"/>
      <c r="N48" s="638"/>
      <c r="O48" s="638"/>
      <c r="P48" s="638"/>
      <c r="Q48" s="638"/>
      <c r="R48" s="638"/>
      <c r="S48" s="638"/>
      <c r="T48" s="638"/>
      <c r="U48" s="638"/>
      <c r="V48" s="638"/>
      <c r="W48" s="638"/>
      <c r="X48" s="638"/>
      <c r="Y48" s="638"/>
      <c r="Z48" s="638"/>
      <c r="AA48" s="638"/>
      <c r="AB48" s="638"/>
      <c r="AC48" s="638"/>
      <c r="AD48" s="638"/>
      <c r="AE48" s="638"/>
      <c r="AF48" s="638"/>
      <c r="AG48" s="638"/>
      <c r="AH48" s="638"/>
      <c r="AI48" s="638"/>
      <c r="AJ48" s="638"/>
      <c r="AK48" s="638"/>
      <c r="AL48" s="638"/>
      <c r="AM48" s="638"/>
      <c r="AN48" s="638"/>
      <c r="AO48" s="638"/>
      <c r="AP48" s="638"/>
      <c r="AQ48" s="638"/>
      <c r="AR48" s="638"/>
      <c r="AS48" s="638"/>
      <c r="AT48" s="638"/>
      <c r="AU48" s="638"/>
      <c r="AV48" s="638"/>
      <c r="AW48" s="638"/>
      <c r="AX48" s="638"/>
      <c r="AY48" s="638"/>
      <c r="AZ48" s="638"/>
      <c r="BA48" s="638"/>
      <c r="BB48" s="638"/>
      <c r="BC48" s="638"/>
      <c r="BD48" s="638"/>
      <c r="BE48" s="638"/>
      <c r="BF48" s="638"/>
      <c r="BG48" s="638"/>
      <c r="BH48" s="638"/>
      <c r="BI48" s="638"/>
      <c r="BJ48" s="638"/>
      <c r="BK48" s="638"/>
      <c r="BL48" s="638"/>
      <c r="BM48" s="638"/>
      <c r="BN48" s="638"/>
      <c r="BO48" s="638"/>
      <c r="BP48" s="638"/>
      <c r="BQ48" s="638"/>
      <c r="BR48" s="638"/>
      <c r="BS48" s="638"/>
      <c r="BT48" s="638"/>
      <c r="BU48" s="638"/>
      <c r="BV48" s="639"/>
      <c r="BW48" s="213">
        <f t="shared" si="32"/>
        <v>0</v>
      </c>
    </row>
    <row r="49" spans="1:75" ht="25.5">
      <c r="A49" s="261" t="s">
        <v>457</v>
      </c>
      <c r="B49" s="299" t="s">
        <v>463</v>
      </c>
      <c r="C49" s="300"/>
      <c r="D49" s="300"/>
      <c r="E49" s="301"/>
      <c r="F49" s="301"/>
      <c r="G49" s="300">
        <v>1.5</v>
      </c>
      <c r="H49" s="302">
        <f>G49*30</f>
        <v>45</v>
      </c>
      <c r="I49" s="302"/>
      <c r="J49" s="302"/>
      <c r="K49" s="303"/>
      <c r="L49" s="303"/>
      <c r="M49" s="303">
        <v>30</v>
      </c>
      <c r="N49" s="372">
        <f>H49-M49</f>
        <v>15</v>
      </c>
      <c r="O49" s="277"/>
      <c r="P49" s="278"/>
      <c r="Q49" s="278"/>
      <c r="R49" s="278"/>
      <c r="S49" s="278"/>
      <c r="T49" s="278"/>
      <c r="U49" s="278"/>
      <c r="V49" s="278"/>
      <c r="W49" s="273"/>
      <c r="X49" s="273"/>
      <c r="Y49" s="273"/>
      <c r="Z49" s="279" t="str">
        <f t="shared" ref="Z49:AH50" si="34">IF(ISERROR(SEARCH(Z$9,$C49,1)),"-",IF(COUNTIF($C49,Z$9)=1,1,IF(ISERROR(SEARCH(CONCATENATE(Z$9,","),$C49,1)),IF(ISERROR(SEARCH(CONCATENATE(",",Z$9),$C49,1)),"-",1),1)))</f>
        <v>-</v>
      </c>
      <c r="AA49" s="279" t="str">
        <f t="shared" si="34"/>
        <v>-</v>
      </c>
      <c r="AB49" s="279" t="str">
        <f t="shared" si="34"/>
        <v>-</v>
      </c>
      <c r="AC49" s="279" t="str">
        <f t="shared" si="34"/>
        <v>-</v>
      </c>
      <c r="AD49" s="279" t="str">
        <f t="shared" si="34"/>
        <v>-</v>
      </c>
      <c r="AE49" s="279" t="str">
        <f t="shared" si="34"/>
        <v>-</v>
      </c>
      <c r="AF49" s="279" t="str">
        <f t="shared" si="34"/>
        <v>-</v>
      </c>
      <c r="AG49" s="279" t="str">
        <f t="shared" si="34"/>
        <v>-</v>
      </c>
      <c r="AH49" s="279" t="str">
        <f t="shared" si="34"/>
        <v>-</v>
      </c>
      <c r="AI49" s="273"/>
      <c r="AJ49" s="279" t="str">
        <f t="shared" ref="AJ49:AR50" si="35">IF(ISERROR(SEARCH(AJ$9,$D49,1)),"-",IF(COUNTIF($D49,AJ$9)=1,1,IF(ISERROR(SEARCH(CONCATENATE(AJ$9,","),$D49,1)),IF(ISERROR(SEARCH(CONCATENATE(",",AJ$9),$D49,1)),"-",1),1)))</f>
        <v>-</v>
      </c>
      <c r="AK49" s="279" t="str">
        <f t="shared" si="35"/>
        <v>-</v>
      </c>
      <c r="AL49" s="279" t="str">
        <f t="shared" si="35"/>
        <v>-</v>
      </c>
      <c r="AM49" s="279" t="str">
        <f t="shared" si="35"/>
        <v>-</v>
      </c>
      <c r="AN49" s="279" t="str">
        <f t="shared" si="35"/>
        <v>-</v>
      </c>
      <c r="AO49" s="279" t="str">
        <f t="shared" si="35"/>
        <v>-</v>
      </c>
      <c r="AP49" s="279" t="str">
        <f t="shared" si="35"/>
        <v>-</v>
      </c>
      <c r="AQ49" s="279" t="str">
        <f t="shared" si="35"/>
        <v>-</v>
      </c>
      <c r="AR49" s="279" t="str">
        <f t="shared" si="35"/>
        <v>-</v>
      </c>
      <c r="AS49" s="273"/>
      <c r="AT49" s="279" t="str">
        <f t="shared" ref="AT49:BB50" si="36">IF(ISERROR(SEARCH(AT$9,$E49,1)),"-",IF(COUNTIF($E49,AT$9)=1,1,IF(ISERROR(SEARCH(CONCATENATE(AT$9,","),$E49,1)),IF(ISERROR(SEARCH(CONCATENATE(",",AT$9),$E49,1)),"-",1),1)))</f>
        <v>-</v>
      </c>
      <c r="AU49" s="279" t="str">
        <f t="shared" si="36"/>
        <v>-</v>
      </c>
      <c r="AV49" s="279" t="str">
        <f t="shared" si="36"/>
        <v>-</v>
      </c>
      <c r="AW49" s="279" t="str">
        <f t="shared" si="36"/>
        <v>-</v>
      </c>
      <c r="AX49" s="279" t="str">
        <f t="shared" si="36"/>
        <v>-</v>
      </c>
      <c r="AY49" s="279" t="str">
        <f t="shared" si="36"/>
        <v>-</v>
      </c>
      <c r="AZ49" s="279" t="str">
        <f t="shared" si="36"/>
        <v>-</v>
      </c>
      <c r="BA49" s="279" t="str">
        <f t="shared" si="36"/>
        <v>-</v>
      </c>
      <c r="BB49" s="279" t="str">
        <f t="shared" si="36"/>
        <v>-</v>
      </c>
      <c r="BC49" s="273"/>
      <c r="BD49" s="279">
        <f t="shared" ref="BD49:BL50" si="37">IF(ISERROR(SEARCH(BD$9,$G49,1)),"-",IF(COUNTIF($G49,BD$9)=1,1,IF(ISERROR(SEARCH(CONCATENATE(BD$9,","),$G49,1)),IF(ISERROR(SEARCH(CONCATENATE(",",BD$9),$G49,1)),"-",1),1)))</f>
        <v>1</v>
      </c>
      <c r="BE49" s="279" t="str">
        <f t="shared" si="37"/>
        <v>-</v>
      </c>
      <c r="BF49" s="279" t="str">
        <f t="shared" si="37"/>
        <v>-</v>
      </c>
      <c r="BG49" s="279" t="str">
        <f t="shared" si="37"/>
        <v>-</v>
      </c>
      <c r="BH49" s="279">
        <f t="shared" si="37"/>
        <v>1</v>
      </c>
      <c r="BI49" s="279" t="str">
        <f t="shared" si="37"/>
        <v>-</v>
      </c>
      <c r="BJ49" s="279" t="str">
        <f t="shared" si="37"/>
        <v>-</v>
      </c>
      <c r="BK49" s="279" t="str">
        <f t="shared" si="37"/>
        <v>-</v>
      </c>
      <c r="BL49" s="279" t="str">
        <f t="shared" si="37"/>
        <v>-</v>
      </c>
      <c r="BM49" s="273"/>
      <c r="BN49" s="279"/>
      <c r="BO49" s="279"/>
      <c r="BP49" s="279"/>
      <c r="BQ49" s="279"/>
      <c r="BR49" s="279"/>
      <c r="BS49" s="279"/>
      <c r="BT49" s="279"/>
      <c r="BU49" s="279"/>
      <c r="BV49" s="263"/>
      <c r="BW49" s="213"/>
    </row>
    <row r="50" spans="1:75" ht="30" customHeight="1" thickBot="1">
      <c r="A50" s="270" t="s">
        <v>486</v>
      </c>
      <c r="B50" s="305" t="s">
        <v>473</v>
      </c>
      <c r="C50" s="306"/>
      <c r="D50" s="306"/>
      <c r="E50" s="307"/>
      <c r="F50" s="307"/>
      <c r="G50" s="306">
        <v>1.5</v>
      </c>
      <c r="H50" s="308">
        <f>G50*30</f>
        <v>45</v>
      </c>
      <c r="I50" s="308"/>
      <c r="J50" s="308"/>
      <c r="K50" s="309"/>
      <c r="L50" s="309"/>
      <c r="M50" s="309">
        <v>30</v>
      </c>
      <c r="N50" s="373">
        <f>H50-M50</f>
        <v>15</v>
      </c>
      <c r="O50" s="287"/>
      <c r="P50" s="288"/>
      <c r="Q50" s="288"/>
      <c r="R50" s="288"/>
      <c r="S50" s="288"/>
      <c r="T50" s="288"/>
      <c r="U50" s="288"/>
      <c r="V50" s="288"/>
      <c r="W50" s="289"/>
      <c r="X50" s="289"/>
      <c r="Y50" s="289"/>
      <c r="Z50" s="290" t="str">
        <f t="shared" si="34"/>
        <v>-</v>
      </c>
      <c r="AA50" s="290" t="str">
        <f t="shared" si="34"/>
        <v>-</v>
      </c>
      <c r="AB50" s="290" t="str">
        <f t="shared" si="34"/>
        <v>-</v>
      </c>
      <c r="AC50" s="290" t="str">
        <f t="shared" si="34"/>
        <v>-</v>
      </c>
      <c r="AD50" s="290" t="str">
        <f t="shared" si="34"/>
        <v>-</v>
      </c>
      <c r="AE50" s="290" t="str">
        <f t="shared" si="34"/>
        <v>-</v>
      </c>
      <c r="AF50" s="290" t="str">
        <f t="shared" si="34"/>
        <v>-</v>
      </c>
      <c r="AG50" s="290" t="str">
        <f t="shared" si="34"/>
        <v>-</v>
      </c>
      <c r="AH50" s="290" t="str">
        <f t="shared" si="34"/>
        <v>-</v>
      </c>
      <c r="AI50" s="289"/>
      <c r="AJ50" s="290" t="str">
        <f t="shared" si="35"/>
        <v>-</v>
      </c>
      <c r="AK50" s="290" t="str">
        <f t="shared" si="35"/>
        <v>-</v>
      </c>
      <c r="AL50" s="290" t="str">
        <f t="shared" si="35"/>
        <v>-</v>
      </c>
      <c r="AM50" s="290" t="str">
        <f t="shared" si="35"/>
        <v>-</v>
      </c>
      <c r="AN50" s="290" t="str">
        <f t="shared" si="35"/>
        <v>-</v>
      </c>
      <c r="AO50" s="290" t="str">
        <f t="shared" si="35"/>
        <v>-</v>
      </c>
      <c r="AP50" s="290" t="str">
        <f t="shared" si="35"/>
        <v>-</v>
      </c>
      <c r="AQ50" s="290" t="str">
        <f t="shared" si="35"/>
        <v>-</v>
      </c>
      <c r="AR50" s="290" t="str">
        <f t="shared" si="35"/>
        <v>-</v>
      </c>
      <c r="AS50" s="289"/>
      <c r="AT50" s="290" t="str">
        <f t="shared" si="36"/>
        <v>-</v>
      </c>
      <c r="AU50" s="290" t="str">
        <f t="shared" si="36"/>
        <v>-</v>
      </c>
      <c r="AV50" s="290" t="str">
        <f t="shared" si="36"/>
        <v>-</v>
      </c>
      <c r="AW50" s="290" t="str">
        <f t="shared" si="36"/>
        <v>-</v>
      </c>
      <c r="AX50" s="290" t="str">
        <f t="shared" si="36"/>
        <v>-</v>
      </c>
      <c r="AY50" s="290" t="str">
        <f t="shared" si="36"/>
        <v>-</v>
      </c>
      <c r="AZ50" s="290" t="str">
        <f t="shared" si="36"/>
        <v>-</v>
      </c>
      <c r="BA50" s="290" t="str">
        <f t="shared" si="36"/>
        <v>-</v>
      </c>
      <c r="BB50" s="290" t="str">
        <f t="shared" si="36"/>
        <v>-</v>
      </c>
      <c r="BC50" s="289"/>
      <c r="BD50" s="290">
        <f t="shared" si="37"/>
        <v>1</v>
      </c>
      <c r="BE50" s="290" t="str">
        <f t="shared" si="37"/>
        <v>-</v>
      </c>
      <c r="BF50" s="290" t="str">
        <f t="shared" si="37"/>
        <v>-</v>
      </c>
      <c r="BG50" s="290" t="str">
        <f t="shared" si="37"/>
        <v>-</v>
      </c>
      <c r="BH50" s="290">
        <f t="shared" si="37"/>
        <v>1</v>
      </c>
      <c r="BI50" s="290" t="str">
        <f t="shared" si="37"/>
        <v>-</v>
      </c>
      <c r="BJ50" s="290" t="str">
        <f t="shared" si="37"/>
        <v>-</v>
      </c>
      <c r="BK50" s="290" t="str">
        <f t="shared" si="37"/>
        <v>-</v>
      </c>
      <c r="BL50" s="290" t="str">
        <f t="shared" si="37"/>
        <v>-</v>
      </c>
      <c r="BM50" s="289"/>
      <c r="BN50" s="290"/>
      <c r="BO50" s="290"/>
      <c r="BP50" s="290"/>
      <c r="BQ50" s="290"/>
      <c r="BR50" s="290"/>
      <c r="BS50" s="290"/>
      <c r="BT50" s="290"/>
      <c r="BU50" s="290"/>
      <c r="BV50" s="271"/>
      <c r="BW50" s="213"/>
    </row>
    <row r="51" spans="1:75" s="215" customFormat="1" ht="15.75" thickBot="1">
      <c r="A51" s="291"/>
      <c r="B51" s="292" t="s">
        <v>385</v>
      </c>
      <c r="C51" s="293">
        <f>COUNT(C48:C50)</f>
        <v>0</v>
      </c>
      <c r="D51" s="293">
        <f>COUNT(D48:D50)</f>
        <v>0</v>
      </c>
      <c r="E51" s="293"/>
      <c r="F51" s="293"/>
      <c r="G51" s="294">
        <f t="shared" ref="G51:AL51" si="38">SUM(G48:G50)</f>
        <v>3</v>
      </c>
      <c r="H51" s="293">
        <f t="shared" si="38"/>
        <v>90</v>
      </c>
      <c r="I51" s="293">
        <f t="shared" si="38"/>
        <v>0</v>
      </c>
      <c r="J51" s="293">
        <f t="shared" si="38"/>
        <v>0</v>
      </c>
      <c r="K51" s="293">
        <f t="shared" si="38"/>
        <v>0</v>
      </c>
      <c r="L51" s="293">
        <f t="shared" si="38"/>
        <v>0</v>
      </c>
      <c r="M51" s="293">
        <f t="shared" si="38"/>
        <v>60</v>
      </c>
      <c r="N51" s="295">
        <f t="shared" si="38"/>
        <v>30</v>
      </c>
      <c r="O51" s="311">
        <f t="shared" si="38"/>
        <v>0</v>
      </c>
      <c r="P51" s="312">
        <f t="shared" si="38"/>
        <v>0</v>
      </c>
      <c r="Q51" s="312">
        <f t="shared" si="38"/>
        <v>0</v>
      </c>
      <c r="R51" s="312">
        <f t="shared" si="38"/>
        <v>0</v>
      </c>
      <c r="S51" s="312">
        <f t="shared" si="38"/>
        <v>0</v>
      </c>
      <c r="T51" s="312">
        <f t="shared" si="38"/>
        <v>0</v>
      </c>
      <c r="U51" s="312">
        <f t="shared" si="38"/>
        <v>0</v>
      </c>
      <c r="V51" s="312">
        <f t="shared" si="38"/>
        <v>0</v>
      </c>
      <c r="W51" s="312">
        <f t="shared" si="38"/>
        <v>0</v>
      </c>
      <c r="X51" s="312">
        <f t="shared" si="38"/>
        <v>0</v>
      </c>
      <c r="Y51" s="312">
        <f t="shared" si="38"/>
        <v>0</v>
      </c>
      <c r="Z51" s="312">
        <f t="shared" si="38"/>
        <v>0</v>
      </c>
      <c r="AA51" s="312">
        <f t="shared" si="38"/>
        <v>0</v>
      </c>
      <c r="AB51" s="312">
        <f t="shared" si="38"/>
        <v>0</v>
      </c>
      <c r="AC51" s="312">
        <f t="shared" si="38"/>
        <v>0</v>
      </c>
      <c r="AD51" s="312">
        <f t="shared" si="38"/>
        <v>0</v>
      </c>
      <c r="AE51" s="312">
        <f t="shared" si="38"/>
        <v>0</v>
      </c>
      <c r="AF51" s="312">
        <f t="shared" si="38"/>
        <v>0</v>
      </c>
      <c r="AG51" s="312">
        <f t="shared" si="38"/>
        <v>0</v>
      </c>
      <c r="AH51" s="312">
        <f t="shared" si="38"/>
        <v>0</v>
      </c>
      <c r="AI51" s="312">
        <f t="shared" si="38"/>
        <v>0</v>
      </c>
      <c r="AJ51" s="312">
        <f t="shared" si="38"/>
        <v>0</v>
      </c>
      <c r="AK51" s="312">
        <f t="shared" si="38"/>
        <v>0</v>
      </c>
      <c r="AL51" s="312">
        <f t="shared" si="38"/>
        <v>0</v>
      </c>
      <c r="AM51" s="312">
        <f t="shared" ref="AM51:BR51" si="39">SUM(AM48:AM50)</f>
        <v>0</v>
      </c>
      <c r="AN51" s="312">
        <f t="shared" si="39"/>
        <v>0</v>
      </c>
      <c r="AO51" s="312">
        <f t="shared" si="39"/>
        <v>0</v>
      </c>
      <c r="AP51" s="312">
        <f t="shared" si="39"/>
        <v>0</v>
      </c>
      <c r="AQ51" s="312">
        <f t="shared" si="39"/>
        <v>0</v>
      </c>
      <c r="AR51" s="312">
        <f t="shared" si="39"/>
        <v>0</v>
      </c>
      <c r="AS51" s="312">
        <f t="shared" si="39"/>
        <v>0</v>
      </c>
      <c r="AT51" s="312">
        <f t="shared" si="39"/>
        <v>0</v>
      </c>
      <c r="AU51" s="312">
        <f t="shared" si="39"/>
        <v>0</v>
      </c>
      <c r="AV51" s="312">
        <f t="shared" si="39"/>
        <v>0</v>
      </c>
      <c r="AW51" s="312">
        <f t="shared" si="39"/>
        <v>0</v>
      </c>
      <c r="AX51" s="312">
        <f t="shared" si="39"/>
        <v>0</v>
      </c>
      <c r="AY51" s="312">
        <f t="shared" si="39"/>
        <v>0</v>
      </c>
      <c r="AZ51" s="312">
        <f t="shared" si="39"/>
        <v>0</v>
      </c>
      <c r="BA51" s="312">
        <f t="shared" si="39"/>
        <v>0</v>
      </c>
      <c r="BB51" s="312">
        <f t="shared" si="39"/>
        <v>0</v>
      </c>
      <c r="BC51" s="312">
        <f t="shared" si="39"/>
        <v>0</v>
      </c>
      <c r="BD51" s="312">
        <f t="shared" si="39"/>
        <v>2</v>
      </c>
      <c r="BE51" s="312">
        <f t="shared" si="39"/>
        <v>0</v>
      </c>
      <c r="BF51" s="312">
        <f t="shared" si="39"/>
        <v>0</v>
      </c>
      <c r="BG51" s="312">
        <f t="shared" si="39"/>
        <v>0</v>
      </c>
      <c r="BH51" s="312">
        <f t="shared" si="39"/>
        <v>2</v>
      </c>
      <c r="BI51" s="312">
        <f t="shared" si="39"/>
        <v>0</v>
      </c>
      <c r="BJ51" s="312">
        <f t="shared" si="39"/>
        <v>0</v>
      </c>
      <c r="BK51" s="312">
        <f t="shared" si="39"/>
        <v>0</v>
      </c>
      <c r="BL51" s="312">
        <f t="shared" si="39"/>
        <v>0</v>
      </c>
      <c r="BM51" s="312">
        <f t="shared" si="39"/>
        <v>0</v>
      </c>
      <c r="BN51" s="312">
        <f t="shared" si="39"/>
        <v>0</v>
      </c>
      <c r="BO51" s="312">
        <f t="shared" si="39"/>
        <v>0</v>
      </c>
      <c r="BP51" s="312">
        <f t="shared" si="39"/>
        <v>0</v>
      </c>
      <c r="BQ51" s="312">
        <f t="shared" si="39"/>
        <v>0</v>
      </c>
      <c r="BR51" s="312">
        <f t="shared" si="39"/>
        <v>0</v>
      </c>
      <c r="BS51" s="312">
        <f>SUM(BS48:BS50)</f>
        <v>0</v>
      </c>
      <c r="BT51" s="312">
        <f>SUM(BT48:BT50)</f>
        <v>0</v>
      </c>
      <c r="BU51" s="312">
        <f>SUM(BU48:BU50)</f>
        <v>0</v>
      </c>
      <c r="BV51" s="313">
        <f>SUM(BV48:BV50)</f>
        <v>0</v>
      </c>
      <c r="BW51" s="213"/>
    </row>
    <row r="52" spans="1:75" s="215" customFormat="1" ht="15.75" thickBot="1">
      <c r="A52" s="314"/>
      <c r="B52" s="315" t="s">
        <v>396</v>
      </c>
      <c r="C52" s="316">
        <f t="shared" ref="C52:AH52" si="40">C25+C41+C47+C51</f>
        <v>23</v>
      </c>
      <c r="D52" s="316">
        <f t="shared" si="40"/>
        <v>23</v>
      </c>
      <c r="E52" s="316">
        <f t="shared" si="40"/>
        <v>2</v>
      </c>
      <c r="F52" s="316">
        <f t="shared" si="40"/>
        <v>0</v>
      </c>
      <c r="G52" s="317">
        <f t="shared" si="40"/>
        <v>180</v>
      </c>
      <c r="H52" s="316">
        <f t="shared" si="40"/>
        <v>5400</v>
      </c>
      <c r="I52" s="316">
        <f t="shared" si="40"/>
        <v>2362</v>
      </c>
      <c r="J52" s="316">
        <f t="shared" si="40"/>
        <v>944</v>
      </c>
      <c r="K52" s="316">
        <f t="shared" si="40"/>
        <v>1418</v>
      </c>
      <c r="L52" s="316">
        <f t="shared" ca="1" si="40"/>
        <v>0</v>
      </c>
      <c r="M52" s="316">
        <f t="shared" ca="1" si="40"/>
        <v>420</v>
      </c>
      <c r="N52" s="318">
        <f t="shared" si="40"/>
        <v>2618</v>
      </c>
      <c r="O52" s="319">
        <f t="shared" si="40"/>
        <v>24</v>
      </c>
      <c r="P52" s="320">
        <f t="shared" si="40"/>
        <v>25.125</v>
      </c>
      <c r="Q52" s="320">
        <f t="shared" si="40"/>
        <v>15.666666666666668</v>
      </c>
      <c r="R52" s="320">
        <f t="shared" si="40"/>
        <v>13.875</v>
      </c>
      <c r="S52" s="320">
        <f t="shared" si="40"/>
        <v>15.666666666666668</v>
      </c>
      <c r="T52" s="320">
        <f t="shared" si="40"/>
        <v>13.333333333333334</v>
      </c>
      <c r="U52" s="320">
        <f t="shared" si="40"/>
        <v>18.111111111111111</v>
      </c>
      <c r="V52" s="320">
        <f t="shared" si="40"/>
        <v>0</v>
      </c>
      <c r="W52" s="320">
        <f t="shared" si="40"/>
        <v>0</v>
      </c>
      <c r="X52" s="320">
        <f t="shared" si="40"/>
        <v>0</v>
      </c>
      <c r="Y52" s="320">
        <f t="shared" si="40"/>
        <v>0</v>
      </c>
      <c r="Z52" s="320">
        <f t="shared" si="40"/>
        <v>1</v>
      </c>
      <c r="AA52" s="320">
        <f t="shared" si="40"/>
        <v>3</v>
      </c>
      <c r="AB52" s="320">
        <f t="shared" si="40"/>
        <v>0</v>
      </c>
      <c r="AC52" s="320">
        <f t="shared" si="40"/>
        <v>0</v>
      </c>
      <c r="AD52" s="320">
        <f t="shared" si="40"/>
        <v>0</v>
      </c>
      <c r="AE52" s="320">
        <f t="shared" si="40"/>
        <v>0</v>
      </c>
      <c r="AF52" s="320">
        <f t="shared" si="40"/>
        <v>0</v>
      </c>
      <c r="AG52" s="320">
        <f t="shared" si="40"/>
        <v>0</v>
      </c>
      <c r="AH52" s="320">
        <f t="shared" si="40"/>
        <v>0</v>
      </c>
      <c r="AI52" s="320">
        <f t="shared" ref="AI52:BN52" si="41">AI25+AI41+AI47+AI51</f>
        <v>0</v>
      </c>
      <c r="AJ52" s="320">
        <f t="shared" si="41"/>
        <v>4</v>
      </c>
      <c r="AK52" s="320">
        <f t="shared" si="41"/>
        <v>2</v>
      </c>
      <c r="AL52" s="320">
        <f t="shared" si="41"/>
        <v>1</v>
      </c>
      <c r="AM52" s="320">
        <f t="shared" si="41"/>
        <v>1</v>
      </c>
      <c r="AN52" s="320">
        <f t="shared" si="41"/>
        <v>0</v>
      </c>
      <c r="AO52" s="320">
        <f t="shared" si="41"/>
        <v>0</v>
      </c>
      <c r="AP52" s="320">
        <f t="shared" si="41"/>
        <v>1</v>
      </c>
      <c r="AQ52" s="320">
        <f t="shared" si="41"/>
        <v>0</v>
      </c>
      <c r="AR52" s="320">
        <f t="shared" si="41"/>
        <v>0</v>
      </c>
      <c r="AS52" s="320">
        <f t="shared" si="41"/>
        <v>0</v>
      </c>
      <c r="AT52" s="320">
        <f t="shared" si="41"/>
        <v>0</v>
      </c>
      <c r="AU52" s="320">
        <f t="shared" si="41"/>
        <v>0</v>
      </c>
      <c r="AV52" s="320">
        <f t="shared" si="41"/>
        <v>0</v>
      </c>
      <c r="AW52" s="320">
        <f t="shared" si="41"/>
        <v>0</v>
      </c>
      <c r="AX52" s="320">
        <f t="shared" si="41"/>
        <v>0</v>
      </c>
      <c r="AY52" s="320">
        <f t="shared" si="41"/>
        <v>0</v>
      </c>
      <c r="AZ52" s="320">
        <f t="shared" si="41"/>
        <v>0</v>
      </c>
      <c r="BA52" s="320">
        <f t="shared" si="41"/>
        <v>0</v>
      </c>
      <c r="BB52" s="320">
        <f t="shared" si="41"/>
        <v>0</v>
      </c>
      <c r="BC52" s="320">
        <f t="shared" si="41"/>
        <v>0</v>
      </c>
      <c r="BD52" s="320">
        <f t="shared" si="41"/>
        <v>2</v>
      </c>
      <c r="BE52" s="320">
        <f t="shared" si="41"/>
        <v>0</v>
      </c>
      <c r="BF52" s="320">
        <f t="shared" si="41"/>
        <v>7</v>
      </c>
      <c r="BG52" s="320">
        <f t="shared" si="41"/>
        <v>2</v>
      </c>
      <c r="BH52" s="320">
        <f t="shared" si="41"/>
        <v>5</v>
      </c>
      <c r="BI52" s="320">
        <f t="shared" si="41"/>
        <v>1</v>
      </c>
      <c r="BJ52" s="320">
        <f t="shared" si="41"/>
        <v>0</v>
      </c>
      <c r="BK52" s="320">
        <f t="shared" si="41"/>
        <v>0</v>
      </c>
      <c r="BL52" s="320">
        <f t="shared" si="41"/>
        <v>0</v>
      </c>
      <c r="BM52" s="320">
        <f t="shared" si="41"/>
        <v>0</v>
      </c>
      <c r="BN52" s="320">
        <f t="shared" si="41"/>
        <v>0</v>
      </c>
      <c r="BO52" s="320">
        <f t="shared" ref="BO52:BV52" si="42">BO25+BO41+BO47+BO51</f>
        <v>0</v>
      </c>
      <c r="BP52" s="320">
        <f t="shared" si="42"/>
        <v>0</v>
      </c>
      <c r="BQ52" s="320">
        <f t="shared" si="42"/>
        <v>0</v>
      </c>
      <c r="BR52" s="320">
        <f t="shared" si="42"/>
        <v>0</v>
      </c>
      <c r="BS52" s="320">
        <f t="shared" si="42"/>
        <v>0</v>
      </c>
      <c r="BT52" s="320">
        <f t="shared" si="42"/>
        <v>0</v>
      </c>
      <c r="BU52" s="320">
        <f t="shared" si="42"/>
        <v>2</v>
      </c>
      <c r="BV52" s="321">
        <f t="shared" si="42"/>
        <v>16.615384615384613</v>
      </c>
      <c r="BW52" s="213"/>
    </row>
    <row r="53" spans="1:75" s="214" customFormat="1">
      <c r="A53" s="637" t="s">
        <v>397</v>
      </c>
      <c r="B53" s="638"/>
      <c r="C53" s="638"/>
      <c r="D53" s="638"/>
      <c r="E53" s="638"/>
      <c r="F53" s="638"/>
      <c r="G53" s="638"/>
      <c r="H53" s="638"/>
      <c r="I53" s="638"/>
      <c r="J53" s="638"/>
      <c r="K53" s="638"/>
      <c r="L53" s="638"/>
      <c r="M53" s="638"/>
      <c r="N53" s="638"/>
      <c r="O53" s="638"/>
      <c r="P53" s="638"/>
      <c r="Q53" s="638"/>
      <c r="R53" s="638"/>
      <c r="S53" s="638"/>
      <c r="T53" s="638"/>
      <c r="U53" s="638"/>
      <c r="V53" s="638"/>
      <c r="W53" s="638"/>
      <c r="X53" s="638"/>
      <c r="Y53" s="638"/>
      <c r="Z53" s="638"/>
      <c r="AA53" s="638"/>
      <c r="AB53" s="638"/>
      <c r="AC53" s="638"/>
      <c r="AD53" s="638"/>
      <c r="AE53" s="638"/>
      <c r="AF53" s="638"/>
      <c r="AG53" s="638"/>
      <c r="AH53" s="638"/>
      <c r="AI53" s="638"/>
      <c r="AJ53" s="638"/>
      <c r="AK53" s="638"/>
      <c r="AL53" s="638"/>
      <c r="AM53" s="638"/>
      <c r="AN53" s="638"/>
      <c r="AO53" s="638"/>
      <c r="AP53" s="638"/>
      <c r="AQ53" s="638"/>
      <c r="AR53" s="638"/>
      <c r="AS53" s="638"/>
      <c r="AT53" s="638"/>
      <c r="AU53" s="638"/>
      <c r="AV53" s="638"/>
      <c r="AW53" s="638"/>
      <c r="AX53" s="638"/>
      <c r="AY53" s="638"/>
      <c r="AZ53" s="638"/>
      <c r="BA53" s="638"/>
      <c r="BB53" s="638"/>
      <c r="BC53" s="638"/>
      <c r="BD53" s="638"/>
      <c r="BE53" s="638"/>
      <c r="BF53" s="638"/>
      <c r="BG53" s="638"/>
      <c r="BH53" s="638"/>
      <c r="BI53" s="638"/>
      <c r="BJ53" s="638"/>
      <c r="BK53" s="638"/>
      <c r="BL53" s="638"/>
      <c r="BM53" s="638"/>
      <c r="BN53" s="638"/>
      <c r="BO53" s="638"/>
      <c r="BP53" s="638"/>
      <c r="BQ53" s="638"/>
      <c r="BR53" s="638"/>
      <c r="BS53" s="638"/>
      <c r="BT53" s="638"/>
      <c r="BU53" s="638"/>
      <c r="BV53" s="639"/>
      <c r="BW53" s="213"/>
    </row>
    <row r="54" spans="1:75" s="214" customFormat="1" ht="15.75" thickBot="1">
      <c r="A54" s="650" t="s">
        <v>398</v>
      </c>
      <c r="B54" s="651"/>
      <c r="C54" s="651"/>
      <c r="D54" s="651"/>
      <c r="E54" s="651"/>
      <c r="F54" s="651"/>
      <c r="G54" s="651"/>
      <c r="H54" s="651"/>
      <c r="I54" s="651"/>
      <c r="J54" s="651"/>
      <c r="K54" s="651"/>
      <c r="L54" s="651"/>
      <c r="M54" s="651"/>
      <c r="N54" s="651"/>
      <c r="O54" s="651"/>
      <c r="P54" s="651"/>
      <c r="Q54" s="651"/>
      <c r="R54" s="651"/>
      <c r="S54" s="651"/>
      <c r="T54" s="651"/>
      <c r="U54" s="651"/>
      <c r="V54" s="651"/>
      <c r="W54" s="651"/>
      <c r="X54" s="651"/>
      <c r="Y54" s="651"/>
      <c r="Z54" s="651"/>
      <c r="AA54" s="651"/>
      <c r="AB54" s="651"/>
      <c r="AC54" s="651"/>
      <c r="AD54" s="651"/>
      <c r="AE54" s="651"/>
      <c r="AF54" s="651"/>
      <c r="AG54" s="651"/>
      <c r="AH54" s="651"/>
      <c r="AI54" s="651"/>
      <c r="AJ54" s="651"/>
      <c r="AK54" s="651"/>
      <c r="AL54" s="651"/>
      <c r="AM54" s="651"/>
      <c r="AN54" s="651"/>
      <c r="AO54" s="651"/>
      <c r="AP54" s="651"/>
      <c r="AQ54" s="651"/>
      <c r="AR54" s="651"/>
      <c r="AS54" s="651"/>
      <c r="AT54" s="651"/>
      <c r="AU54" s="651"/>
      <c r="AV54" s="651"/>
      <c r="AW54" s="651"/>
      <c r="AX54" s="651"/>
      <c r="AY54" s="651"/>
      <c r="AZ54" s="651"/>
      <c r="BA54" s="651"/>
      <c r="BB54" s="651"/>
      <c r="BC54" s="651"/>
      <c r="BD54" s="651"/>
      <c r="BE54" s="651"/>
      <c r="BF54" s="651"/>
      <c r="BG54" s="651"/>
      <c r="BH54" s="651"/>
      <c r="BI54" s="651"/>
      <c r="BJ54" s="651"/>
      <c r="BK54" s="651"/>
      <c r="BL54" s="651"/>
      <c r="BM54" s="651"/>
      <c r="BN54" s="651"/>
      <c r="BO54" s="651"/>
      <c r="BP54" s="651"/>
      <c r="BQ54" s="651"/>
      <c r="BR54" s="651"/>
      <c r="BS54" s="651"/>
      <c r="BT54" s="651"/>
      <c r="BU54" s="651"/>
      <c r="BV54" s="652"/>
      <c r="BW54" s="213"/>
    </row>
    <row r="55" spans="1:75" ht="30" customHeight="1">
      <c r="A55" s="322" t="s">
        <v>361</v>
      </c>
      <c r="B55" s="323" t="s">
        <v>399</v>
      </c>
      <c r="C55" s="324"/>
      <c r="D55" s="325">
        <v>3</v>
      </c>
      <c r="E55" s="325"/>
      <c r="F55" s="325"/>
      <c r="G55" s="325">
        <v>3</v>
      </c>
      <c r="H55" s="326">
        <f>G55*30</f>
        <v>90</v>
      </c>
      <c r="I55" s="326">
        <f>J55+K55+L55</f>
        <v>44</v>
      </c>
      <c r="J55" s="326">
        <v>24</v>
      </c>
      <c r="K55" s="327">
        <v>20</v>
      </c>
      <c r="L55" s="327"/>
      <c r="M55" s="327"/>
      <c r="N55" s="328">
        <f>H55-I55</f>
        <v>46</v>
      </c>
      <c r="O55" s="304"/>
      <c r="P55" s="278"/>
      <c r="Q55" s="273">
        <f>I55/Q8</f>
        <v>2.4444444444444446</v>
      </c>
      <c r="R55" s="278"/>
      <c r="S55" s="278"/>
      <c r="T55" s="278"/>
      <c r="U55" s="278"/>
      <c r="V55" s="278"/>
      <c r="W55" s="329"/>
      <c r="X55" s="329"/>
      <c r="Y55" s="330"/>
      <c r="Z55" s="331" t="str">
        <f>IF(ISERROR(SEARCH(Z$9,#REF!,1)),"-",IF(COUNTIF(#REF!,Z$9)=1,1,IF(ISERROR(SEARCH(CONCATENATE(Z$9,","),#REF!,1)),IF(ISERROR(SEARCH(CONCATENATE(",",Z$9),#REF!,1)),"-",1),1)))</f>
        <v>-</v>
      </c>
      <c r="AA55" s="331" t="str">
        <f>IF(ISERROR(SEARCH(AA$9,#REF!,1)),"-",IF(COUNTIF(#REF!,AA$9)=1,1,IF(ISERROR(SEARCH(CONCATENATE(AA$9,","),#REF!,1)),IF(ISERROR(SEARCH(CONCATENATE(",",AA$9),#REF!,1)),"-",1),1)))</f>
        <v>-</v>
      </c>
      <c r="AB55" s="331" t="str">
        <f>IF(ISERROR(SEARCH(AB$9,#REF!,1)),"-",IF(COUNTIF(#REF!,AB$9)=1,1,IF(ISERROR(SEARCH(CONCATENATE(AB$9,","),#REF!,1)),IF(ISERROR(SEARCH(CONCATENATE(",",AB$9),#REF!,1)),"-",1),1)))</f>
        <v>-</v>
      </c>
      <c r="AC55" s="331" t="str">
        <f>IF(ISERROR(SEARCH(AC$9,#REF!,1)),"-",IF(COUNTIF(#REF!,AC$9)=1,1,IF(ISERROR(SEARCH(CONCATENATE(AC$9,","),#REF!,1)),IF(ISERROR(SEARCH(CONCATENATE(",",AC$9),#REF!,1)),"-",1),1)))</f>
        <v>-</v>
      </c>
      <c r="AD55" s="331" t="str">
        <f>IF(ISERROR(SEARCH(AD$9,#REF!,1)),"-",IF(COUNTIF(#REF!,AD$9)=1,1,IF(ISERROR(SEARCH(CONCATENATE(AD$9,","),#REF!,1)),IF(ISERROR(SEARCH(CONCATENATE(",",AD$9),#REF!,1)),"-",1),1)))</f>
        <v>-</v>
      </c>
      <c r="AE55" s="331" t="str">
        <f>IF(ISERROR(SEARCH(AE$9,#REF!,1)),"-",IF(COUNTIF(#REF!,AE$9)=1,1,IF(ISERROR(SEARCH(CONCATENATE(AE$9,","),#REF!,1)),IF(ISERROR(SEARCH(CONCATENATE(",",AE$9),#REF!,1)),"-",1),1)))</f>
        <v>-</v>
      </c>
      <c r="AF55" s="331" t="str">
        <f>IF(ISERROR(SEARCH(AF$9,#REF!,1)),"-",IF(COUNTIF(#REF!,AF$9)=1,1,IF(ISERROR(SEARCH(CONCATENATE(AF$9,","),#REF!,1)),IF(ISERROR(SEARCH(CONCATENATE(",",AF$9),#REF!,1)),"-",1),1)))</f>
        <v>-</v>
      </c>
      <c r="AG55" s="331" t="str">
        <f>IF(ISERROR(SEARCH(AG$9,#REF!,1)),"-",IF(COUNTIF(#REF!,AG$9)=1,1,IF(ISERROR(SEARCH(CONCATENATE(AG$9,","),#REF!,1)),IF(ISERROR(SEARCH(CONCATENATE(",",AG$9),#REF!,1)),"-",1),1)))</f>
        <v>-</v>
      </c>
      <c r="AH55" s="331" t="str">
        <f>IF(ISERROR(SEARCH(AH$9,#REF!,1)),"-",IF(COUNTIF(#REF!,AH$9)=1,1,IF(ISERROR(SEARCH(CONCATENATE(AH$9,","),#REF!,1)),IF(ISERROR(SEARCH(CONCATENATE(",",AH$9),#REF!,1)),"-",1),1)))</f>
        <v>-</v>
      </c>
      <c r="AI55" s="330"/>
      <c r="AJ55" s="331" t="str">
        <f>IF(ISERROR(SEARCH(AJ$9,#REF!,1)),"-",IF(COUNTIF(#REF!,AJ$9)=1,1,IF(ISERROR(SEARCH(CONCATENATE(AJ$9,","),#REF!,1)),IF(ISERROR(SEARCH(CONCATENATE(",",AJ$9),#REF!,1)),"-",1),1)))</f>
        <v>-</v>
      </c>
      <c r="AK55" s="331" t="str">
        <f>IF(ISERROR(SEARCH(AK$9,#REF!,1)),"-",IF(COUNTIF(#REF!,AK$9)=1,1,IF(ISERROR(SEARCH(CONCATENATE(AK$9,","),#REF!,1)),IF(ISERROR(SEARCH(CONCATENATE(",",AK$9),#REF!,1)),"-",1),1)))</f>
        <v>-</v>
      </c>
      <c r="AL55" s="331" t="str">
        <f>IF(ISERROR(SEARCH(AL$9,#REF!,1)),"-",IF(COUNTIF(#REF!,AL$9)=1,1,IF(ISERROR(SEARCH(CONCATENATE(AL$9,","),#REF!,1)),IF(ISERROR(SEARCH(CONCATENATE(",",AL$9),#REF!,1)),"-",1),1)))</f>
        <v>-</v>
      </c>
      <c r="AM55" s="331" t="str">
        <f>IF(ISERROR(SEARCH(AM$9,#REF!,1)),"-",IF(COUNTIF(#REF!,AM$9)=1,1,IF(ISERROR(SEARCH(CONCATENATE(AM$9,","),#REF!,1)),IF(ISERROR(SEARCH(CONCATENATE(",",AM$9),#REF!,1)),"-",1),1)))</f>
        <v>-</v>
      </c>
      <c r="AN55" s="331" t="str">
        <f>IF(ISERROR(SEARCH(AN$9,#REF!,1)),"-",IF(COUNTIF(#REF!,AN$9)=1,1,IF(ISERROR(SEARCH(CONCATENATE(AN$9,","),#REF!,1)),IF(ISERROR(SEARCH(CONCATENATE(",",AN$9),#REF!,1)),"-",1),1)))</f>
        <v>-</v>
      </c>
      <c r="AO55" s="331" t="str">
        <f>IF(ISERROR(SEARCH(AO$9,#REF!,1)),"-",IF(COUNTIF(#REF!,AO$9)=1,1,IF(ISERROR(SEARCH(CONCATENATE(AO$9,","),#REF!,1)),IF(ISERROR(SEARCH(CONCATENATE(",",AO$9),#REF!,1)),"-",1),1)))</f>
        <v>-</v>
      </c>
      <c r="AP55" s="331" t="str">
        <f>IF(ISERROR(SEARCH(AP$9,#REF!,1)),"-",IF(COUNTIF(#REF!,AP$9)=1,1,IF(ISERROR(SEARCH(CONCATENATE(AP$9,","),#REF!,1)),IF(ISERROR(SEARCH(CONCATENATE(",",AP$9),#REF!,1)),"-",1),1)))</f>
        <v>-</v>
      </c>
      <c r="AQ55" s="331" t="str">
        <f>IF(ISERROR(SEARCH(AQ$9,#REF!,1)),"-",IF(COUNTIF(#REF!,AQ$9)=1,1,IF(ISERROR(SEARCH(CONCATENATE(AQ$9,","),#REF!,1)),IF(ISERROR(SEARCH(CONCATENATE(",",AQ$9),#REF!,1)),"-",1),1)))</f>
        <v>-</v>
      </c>
      <c r="AR55" s="331" t="str">
        <f>IF(ISERROR(SEARCH(AR$9,#REF!,1)),"-",IF(COUNTIF(#REF!,AR$9)=1,1,IF(ISERROR(SEARCH(CONCATENATE(AR$9,","),#REF!,1)),IF(ISERROR(SEARCH(CONCATENATE(",",AR$9),#REF!,1)),"-",1),1)))</f>
        <v>-</v>
      </c>
      <c r="AS55" s="330"/>
      <c r="AT55" s="331" t="str">
        <f>IF(ISERROR(SEARCH(AT$9,#REF!,1)),"-",IF(COUNTIF(#REF!,AT$9)=1,1,IF(ISERROR(SEARCH(CONCATENATE(AT$9,","),#REF!,1)),IF(ISERROR(SEARCH(CONCATENATE(",",AT$9),#REF!,1)),"-",1),1)))</f>
        <v>-</v>
      </c>
      <c r="AU55" s="331" t="str">
        <f>IF(ISERROR(SEARCH(AU$9,#REF!,1)),"-",IF(COUNTIF(#REF!,AU$9)=1,1,IF(ISERROR(SEARCH(CONCATENATE(AU$9,","),#REF!,1)),IF(ISERROR(SEARCH(CONCATENATE(",",AU$9),#REF!,1)),"-",1),1)))</f>
        <v>-</v>
      </c>
      <c r="AV55" s="331" t="str">
        <f>IF(ISERROR(SEARCH(AV$9,#REF!,1)),"-",IF(COUNTIF(#REF!,AV$9)=1,1,IF(ISERROR(SEARCH(CONCATENATE(AV$9,","),#REF!,1)),IF(ISERROR(SEARCH(CONCATENATE(",",AV$9),#REF!,1)),"-",1),1)))</f>
        <v>-</v>
      </c>
      <c r="AW55" s="331" t="str">
        <f>IF(ISERROR(SEARCH(AW$9,#REF!,1)),"-",IF(COUNTIF(#REF!,AW$9)=1,1,IF(ISERROR(SEARCH(CONCATENATE(AW$9,","),#REF!,1)),IF(ISERROR(SEARCH(CONCATENATE(",",AW$9),#REF!,1)),"-",1),1)))</f>
        <v>-</v>
      </c>
      <c r="AX55" s="331" t="str">
        <f>IF(ISERROR(SEARCH(AX$9,#REF!,1)),"-",IF(COUNTIF(#REF!,AX$9)=1,1,IF(ISERROR(SEARCH(CONCATENATE(AX$9,","),#REF!,1)),IF(ISERROR(SEARCH(CONCATENATE(",",AX$9),#REF!,1)),"-",1),1)))</f>
        <v>-</v>
      </c>
      <c r="AY55" s="331" t="str">
        <f>IF(ISERROR(SEARCH(AY$9,#REF!,1)),"-",IF(COUNTIF(#REF!,AY$9)=1,1,IF(ISERROR(SEARCH(CONCATENATE(AY$9,","),#REF!,1)),IF(ISERROR(SEARCH(CONCATENATE(",",AY$9),#REF!,1)),"-",1),1)))</f>
        <v>-</v>
      </c>
      <c r="AZ55" s="331" t="str">
        <f>IF(ISERROR(SEARCH(AZ$9,#REF!,1)),"-",IF(COUNTIF(#REF!,AZ$9)=1,1,IF(ISERROR(SEARCH(CONCATENATE(AZ$9,","),#REF!,1)),IF(ISERROR(SEARCH(CONCATENATE(",",AZ$9),#REF!,1)),"-",1),1)))</f>
        <v>-</v>
      </c>
      <c r="BA55" s="331" t="str">
        <f>IF(ISERROR(SEARCH(BA$9,#REF!,1)),"-",IF(COUNTIF(#REF!,BA$9)=1,1,IF(ISERROR(SEARCH(CONCATENATE(BA$9,","),#REF!,1)),IF(ISERROR(SEARCH(CONCATENATE(",",BA$9),#REF!,1)),"-",1),1)))</f>
        <v>-</v>
      </c>
      <c r="BB55" s="331" t="str">
        <f>IF(ISERROR(SEARCH(BB$9,#REF!,1)),"-",IF(COUNTIF(#REF!,BB$9)=1,1,IF(ISERROR(SEARCH(CONCATENATE(BB$9,","),#REF!,1)),IF(ISERROR(SEARCH(CONCATENATE(",",BB$9),#REF!,1)),"-",1),1)))</f>
        <v>-</v>
      </c>
      <c r="BC55" s="330"/>
      <c r="BD55" s="331" t="str">
        <f>IF(ISERROR(SEARCH(BD$9,#REF!,1)),"-",IF(COUNTIF(#REF!,BD$9)=1,1,IF(ISERROR(SEARCH(CONCATENATE(BD$9,","),#REF!,1)),IF(ISERROR(SEARCH(CONCATENATE(",",BD$9),#REF!,1)),"-",1),1)))</f>
        <v>-</v>
      </c>
      <c r="BE55" s="331" t="str">
        <f>IF(ISERROR(SEARCH(BE$9,#REF!,1)),"-",IF(COUNTIF(#REF!,BE$9)=1,1,IF(ISERROR(SEARCH(CONCATENATE(BE$9,","),#REF!,1)),IF(ISERROR(SEARCH(CONCATENATE(",",BE$9),#REF!,1)),"-",1),1)))</f>
        <v>-</v>
      </c>
      <c r="BF55" s="331" t="str">
        <f>IF(ISERROR(SEARCH(BF$9,#REF!,1)),"-",IF(COUNTIF(#REF!,BF$9)=1,1,IF(ISERROR(SEARCH(CONCATENATE(BF$9,","),#REF!,1)),IF(ISERROR(SEARCH(CONCATENATE(",",BF$9),#REF!,1)),"-",1),1)))</f>
        <v>-</v>
      </c>
      <c r="BG55" s="331" t="str">
        <f>IF(ISERROR(SEARCH(BG$9,#REF!,1)),"-",IF(COUNTIF(#REF!,BG$9)=1,1,IF(ISERROR(SEARCH(CONCATENATE(BG$9,","),#REF!,1)),IF(ISERROR(SEARCH(CONCATENATE(",",BG$9),#REF!,1)),"-",1),1)))</f>
        <v>-</v>
      </c>
      <c r="BH55" s="331" t="str">
        <f>IF(ISERROR(SEARCH(BH$9,#REF!,1)),"-",IF(COUNTIF(#REF!,BH$9)=1,1,IF(ISERROR(SEARCH(CONCATENATE(BH$9,","),#REF!,1)),IF(ISERROR(SEARCH(CONCATENATE(",",BH$9),#REF!,1)),"-",1),1)))</f>
        <v>-</v>
      </c>
      <c r="BI55" s="331" t="str">
        <f>IF(ISERROR(SEARCH(BI$9,#REF!,1)),"-",IF(COUNTIF(#REF!,BI$9)=1,1,IF(ISERROR(SEARCH(CONCATENATE(BI$9,","),#REF!,1)),IF(ISERROR(SEARCH(CONCATENATE(",",BI$9),#REF!,1)),"-",1),1)))</f>
        <v>-</v>
      </c>
      <c r="BJ55" s="331" t="str">
        <f>IF(ISERROR(SEARCH(BJ$9,#REF!,1)),"-",IF(COUNTIF(#REF!,BJ$9)=1,1,IF(ISERROR(SEARCH(CONCATENATE(BJ$9,","),#REF!,1)),IF(ISERROR(SEARCH(CONCATENATE(",",BJ$9),#REF!,1)),"-",1),1)))</f>
        <v>-</v>
      </c>
      <c r="BK55" s="331" t="str">
        <f>IF(ISERROR(SEARCH(BK$9,#REF!,1)),"-",IF(COUNTIF(#REF!,BK$9)=1,1,IF(ISERROR(SEARCH(CONCATENATE(BK$9,","),#REF!,1)),IF(ISERROR(SEARCH(CONCATENATE(",",BK$9),#REF!,1)),"-",1),1)))</f>
        <v>-</v>
      </c>
      <c r="BL55" s="331" t="str">
        <f>IF(ISERROR(SEARCH(BL$9,#REF!,1)),"-",IF(COUNTIF(#REF!,BL$9)=1,1,IF(ISERROR(SEARCH(CONCATENATE(BL$9,","),#REF!,1)),IF(ISERROR(SEARCH(CONCATENATE(",",BL$9),#REF!,1)),"-",1),1)))</f>
        <v>-</v>
      </c>
      <c r="BM55" s="330"/>
      <c r="BN55" s="331"/>
      <c r="BO55" s="331"/>
      <c r="BP55" s="331"/>
      <c r="BQ55" s="331"/>
      <c r="BR55" s="331"/>
      <c r="BS55" s="331"/>
      <c r="BT55" s="331"/>
      <c r="BU55" s="332"/>
      <c r="BV55" s="263"/>
      <c r="BW55" s="213"/>
    </row>
    <row r="56" spans="1:75" ht="31.5" customHeight="1">
      <c r="A56" s="322" t="s">
        <v>362</v>
      </c>
      <c r="B56" s="323" t="s">
        <v>399</v>
      </c>
      <c r="C56" s="324"/>
      <c r="D56" s="325">
        <v>4</v>
      </c>
      <c r="E56" s="325"/>
      <c r="F56" s="325"/>
      <c r="G56" s="325">
        <v>3</v>
      </c>
      <c r="H56" s="326">
        <f>G56*30</f>
        <v>90</v>
      </c>
      <c r="I56" s="326">
        <f>J56+K56+L56</f>
        <v>44</v>
      </c>
      <c r="J56" s="326">
        <v>24</v>
      </c>
      <c r="K56" s="327">
        <v>20</v>
      </c>
      <c r="L56" s="327"/>
      <c r="M56" s="327"/>
      <c r="N56" s="328">
        <f>H56-I56</f>
        <v>46</v>
      </c>
      <c r="O56" s="333"/>
      <c r="P56" s="327"/>
      <c r="Q56" s="327"/>
      <c r="R56" s="265">
        <f>I56/R8</f>
        <v>2.75</v>
      </c>
      <c r="S56" s="327"/>
      <c r="T56" s="327"/>
      <c r="U56" s="327"/>
      <c r="V56" s="327"/>
      <c r="W56" s="334"/>
      <c r="X56" s="334"/>
      <c r="Y56" s="335"/>
      <c r="Z56" s="336" t="str">
        <f>IF(ISERROR(SEARCH(Z$9,#REF!,1)),"-",IF(COUNTIF(#REF!,Z$9)=1,1,IF(ISERROR(SEARCH(CONCATENATE(Z$9,","),#REF!,1)),IF(ISERROR(SEARCH(CONCATENATE(",",Z$9),#REF!,1)),"-",1),1)))</f>
        <v>-</v>
      </c>
      <c r="AA56" s="336" t="str">
        <f>IF(ISERROR(SEARCH(AA$9,#REF!,1)),"-",IF(COUNTIF(#REF!,AA$9)=1,1,IF(ISERROR(SEARCH(CONCATENATE(AA$9,","),#REF!,1)),IF(ISERROR(SEARCH(CONCATENATE(",",AA$9),#REF!,1)),"-",1),1)))</f>
        <v>-</v>
      </c>
      <c r="AB56" s="336" t="str">
        <f>IF(ISERROR(SEARCH(AB$9,#REF!,1)),"-",IF(COUNTIF(#REF!,AB$9)=1,1,IF(ISERROR(SEARCH(CONCATENATE(AB$9,","),#REF!,1)),IF(ISERROR(SEARCH(CONCATENATE(",",AB$9),#REF!,1)),"-",1),1)))</f>
        <v>-</v>
      </c>
      <c r="AC56" s="336" t="str">
        <f>IF(ISERROR(SEARCH(AC$9,#REF!,1)),"-",IF(COUNTIF(#REF!,AC$9)=1,1,IF(ISERROR(SEARCH(CONCATENATE(AC$9,","),#REF!,1)),IF(ISERROR(SEARCH(CONCATENATE(",",AC$9),#REF!,1)),"-",1),1)))</f>
        <v>-</v>
      </c>
      <c r="AD56" s="336" t="str">
        <f>IF(ISERROR(SEARCH(AD$9,#REF!,1)),"-",IF(COUNTIF(#REF!,AD$9)=1,1,IF(ISERROR(SEARCH(CONCATENATE(AD$9,","),#REF!,1)),IF(ISERROR(SEARCH(CONCATENATE(",",AD$9),#REF!,1)),"-",1),1)))</f>
        <v>-</v>
      </c>
      <c r="AE56" s="336" t="str">
        <f>IF(ISERROR(SEARCH(AE$9,#REF!,1)),"-",IF(COUNTIF(#REF!,AE$9)=1,1,IF(ISERROR(SEARCH(CONCATENATE(AE$9,","),#REF!,1)),IF(ISERROR(SEARCH(CONCATENATE(",",AE$9),#REF!,1)),"-",1),1)))</f>
        <v>-</v>
      </c>
      <c r="AF56" s="336" t="str">
        <f>IF(ISERROR(SEARCH(AF$9,#REF!,1)),"-",IF(COUNTIF(#REF!,AF$9)=1,1,IF(ISERROR(SEARCH(CONCATENATE(AF$9,","),#REF!,1)),IF(ISERROR(SEARCH(CONCATENATE(",",AF$9),#REF!,1)),"-",1),1)))</f>
        <v>-</v>
      </c>
      <c r="AG56" s="336" t="str">
        <f>IF(ISERROR(SEARCH(AG$9,#REF!,1)),"-",IF(COUNTIF(#REF!,AG$9)=1,1,IF(ISERROR(SEARCH(CONCATENATE(AG$9,","),#REF!,1)),IF(ISERROR(SEARCH(CONCATENATE(",",AG$9),#REF!,1)),"-",1),1)))</f>
        <v>-</v>
      </c>
      <c r="AH56" s="336" t="str">
        <f>IF(ISERROR(SEARCH(AH$9,#REF!,1)),"-",IF(COUNTIF(#REF!,AH$9)=1,1,IF(ISERROR(SEARCH(CONCATENATE(AH$9,","),#REF!,1)),IF(ISERROR(SEARCH(CONCATENATE(",",AH$9),#REF!,1)),"-",1),1)))</f>
        <v>-</v>
      </c>
      <c r="AI56" s="335"/>
      <c r="AJ56" s="336" t="str">
        <f>IF(ISERROR(SEARCH(AJ$9,#REF!,1)),"-",IF(COUNTIF(#REF!,AJ$9)=1,1,IF(ISERROR(SEARCH(CONCATENATE(AJ$9,","),#REF!,1)),IF(ISERROR(SEARCH(CONCATENATE(",",AJ$9),#REF!,1)),"-",1),1)))</f>
        <v>-</v>
      </c>
      <c r="AK56" s="336" t="str">
        <f>IF(ISERROR(SEARCH(AK$9,#REF!,1)),"-",IF(COUNTIF(#REF!,AK$9)=1,1,IF(ISERROR(SEARCH(CONCATENATE(AK$9,","),#REF!,1)),IF(ISERROR(SEARCH(CONCATENATE(",",AK$9),#REF!,1)),"-",1),1)))</f>
        <v>-</v>
      </c>
      <c r="AL56" s="336" t="str">
        <f>IF(ISERROR(SEARCH(AL$9,#REF!,1)),"-",IF(COUNTIF(#REF!,AL$9)=1,1,IF(ISERROR(SEARCH(CONCATENATE(AL$9,","),#REF!,1)),IF(ISERROR(SEARCH(CONCATENATE(",",AL$9),#REF!,1)),"-",1),1)))</f>
        <v>-</v>
      </c>
      <c r="AM56" s="336" t="str">
        <f>IF(ISERROR(SEARCH(AM$9,#REF!,1)),"-",IF(COUNTIF(#REF!,AM$9)=1,1,IF(ISERROR(SEARCH(CONCATENATE(AM$9,","),#REF!,1)),IF(ISERROR(SEARCH(CONCATENATE(",",AM$9),#REF!,1)),"-",1),1)))</f>
        <v>-</v>
      </c>
      <c r="AN56" s="336" t="str">
        <f>IF(ISERROR(SEARCH(AN$9,#REF!,1)),"-",IF(COUNTIF(#REF!,AN$9)=1,1,IF(ISERROR(SEARCH(CONCATENATE(AN$9,","),#REF!,1)),IF(ISERROR(SEARCH(CONCATENATE(",",AN$9),#REF!,1)),"-",1),1)))</f>
        <v>-</v>
      </c>
      <c r="AO56" s="336" t="str">
        <f>IF(ISERROR(SEARCH(AO$9,#REF!,1)),"-",IF(COUNTIF(#REF!,AO$9)=1,1,IF(ISERROR(SEARCH(CONCATENATE(AO$9,","),#REF!,1)),IF(ISERROR(SEARCH(CONCATENATE(",",AO$9),#REF!,1)),"-",1),1)))</f>
        <v>-</v>
      </c>
      <c r="AP56" s="336" t="str">
        <f>IF(ISERROR(SEARCH(AP$9,#REF!,1)),"-",IF(COUNTIF(#REF!,AP$9)=1,1,IF(ISERROR(SEARCH(CONCATENATE(AP$9,","),#REF!,1)),IF(ISERROR(SEARCH(CONCATENATE(",",AP$9),#REF!,1)),"-",1),1)))</f>
        <v>-</v>
      </c>
      <c r="AQ56" s="336" t="str">
        <f>IF(ISERROR(SEARCH(AQ$9,#REF!,1)),"-",IF(COUNTIF(#REF!,AQ$9)=1,1,IF(ISERROR(SEARCH(CONCATENATE(AQ$9,","),#REF!,1)),IF(ISERROR(SEARCH(CONCATENATE(",",AQ$9),#REF!,1)),"-",1),1)))</f>
        <v>-</v>
      </c>
      <c r="AR56" s="336" t="str">
        <f>IF(ISERROR(SEARCH(AR$9,#REF!,1)),"-",IF(COUNTIF(#REF!,AR$9)=1,1,IF(ISERROR(SEARCH(CONCATENATE(AR$9,","),#REF!,1)),IF(ISERROR(SEARCH(CONCATENATE(",",AR$9),#REF!,1)),"-",1),1)))</f>
        <v>-</v>
      </c>
      <c r="AS56" s="335"/>
      <c r="AT56" s="336" t="str">
        <f>IF(ISERROR(SEARCH(AT$9,#REF!,1)),"-",IF(COUNTIF(#REF!,AT$9)=1,1,IF(ISERROR(SEARCH(CONCATENATE(AT$9,","),#REF!,1)),IF(ISERROR(SEARCH(CONCATENATE(",",AT$9),#REF!,1)),"-",1),1)))</f>
        <v>-</v>
      </c>
      <c r="AU56" s="336" t="str">
        <f>IF(ISERROR(SEARCH(AU$9,#REF!,1)),"-",IF(COUNTIF(#REF!,AU$9)=1,1,IF(ISERROR(SEARCH(CONCATENATE(AU$9,","),#REF!,1)),IF(ISERROR(SEARCH(CONCATENATE(",",AU$9),#REF!,1)),"-",1),1)))</f>
        <v>-</v>
      </c>
      <c r="AV56" s="336" t="str">
        <f>IF(ISERROR(SEARCH(AV$9,#REF!,1)),"-",IF(COUNTIF(#REF!,AV$9)=1,1,IF(ISERROR(SEARCH(CONCATENATE(AV$9,","),#REF!,1)),IF(ISERROR(SEARCH(CONCATENATE(",",AV$9),#REF!,1)),"-",1),1)))</f>
        <v>-</v>
      </c>
      <c r="AW56" s="336" t="str">
        <f>IF(ISERROR(SEARCH(AW$9,#REF!,1)),"-",IF(COUNTIF(#REF!,AW$9)=1,1,IF(ISERROR(SEARCH(CONCATENATE(AW$9,","),#REF!,1)),IF(ISERROR(SEARCH(CONCATENATE(",",AW$9),#REF!,1)),"-",1),1)))</f>
        <v>-</v>
      </c>
      <c r="AX56" s="336" t="str">
        <f>IF(ISERROR(SEARCH(AX$9,#REF!,1)),"-",IF(COUNTIF(#REF!,AX$9)=1,1,IF(ISERROR(SEARCH(CONCATENATE(AX$9,","),#REF!,1)),IF(ISERROR(SEARCH(CONCATENATE(",",AX$9),#REF!,1)),"-",1),1)))</f>
        <v>-</v>
      </c>
      <c r="AY56" s="336" t="str">
        <f>IF(ISERROR(SEARCH(AY$9,#REF!,1)),"-",IF(COUNTIF(#REF!,AY$9)=1,1,IF(ISERROR(SEARCH(CONCATENATE(AY$9,","),#REF!,1)),IF(ISERROR(SEARCH(CONCATENATE(",",AY$9),#REF!,1)),"-",1),1)))</f>
        <v>-</v>
      </c>
      <c r="AZ56" s="336" t="str">
        <f>IF(ISERROR(SEARCH(AZ$9,#REF!,1)),"-",IF(COUNTIF(#REF!,AZ$9)=1,1,IF(ISERROR(SEARCH(CONCATENATE(AZ$9,","),#REF!,1)),IF(ISERROR(SEARCH(CONCATENATE(",",AZ$9),#REF!,1)),"-",1),1)))</f>
        <v>-</v>
      </c>
      <c r="BA56" s="336" t="str">
        <f>IF(ISERROR(SEARCH(BA$9,#REF!,1)),"-",IF(COUNTIF(#REF!,BA$9)=1,1,IF(ISERROR(SEARCH(CONCATENATE(BA$9,","),#REF!,1)),IF(ISERROR(SEARCH(CONCATENATE(",",BA$9),#REF!,1)),"-",1),1)))</f>
        <v>-</v>
      </c>
      <c r="BB56" s="336" t="str">
        <f>IF(ISERROR(SEARCH(BB$9,#REF!,1)),"-",IF(COUNTIF(#REF!,BB$9)=1,1,IF(ISERROR(SEARCH(CONCATENATE(BB$9,","),#REF!,1)),IF(ISERROR(SEARCH(CONCATENATE(",",BB$9),#REF!,1)),"-",1),1)))</f>
        <v>-</v>
      </c>
      <c r="BC56" s="335"/>
      <c r="BD56" s="336" t="str">
        <f>IF(ISERROR(SEARCH(BD$9,#REF!,1)),"-",IF(COUNTIF(#REF!,BD$9)=1,1,IF(ISERROR(SEARCH(CONCATENATE(BD$9,","),#REF!,1)),IF(ISERROR(SEARCH(CONCATENATE(",",BD$9),#REF!,1)),"-",1),1)))</f>
        <v>-</v>
      </c>
      <c r="BE56" s="336" t="str">
        <f>IF(ISERROR(SEARCH(BE$9,#REF!,1)),"-",IF(COUNTIF(#REF!,BE$9)=1,1,IF(ISERROR(SEARCH(CONCATENATE(BE$9,","),#REF!,1)),IF(ISERROR(SEARCH(CONCATENATE(",",BE$9),#REF!,1)),"-",1),1)))</f>
        <v>-</v>
      </c>
      <c r="BF56" s="336" t="str">
        <f>IF(ISERROR(SEARCH(BF$9,#REF!,1)),"-",IF(COUNTIF(#REF!,BF$9)=1,1,IF(ISERROR(SEARCH(CONCATENATE(BF$9,","),#REF!,1)),IF(ISERROR(SEARCH(CONCATENATE(",",BF$9),#REF!,1)),"-",1),1)))</f>
        <v>-</v>
      </c>
      <c r="BG56" s="336" t="str">
        <f>IF(ISERROR(SEARCH(BG$9,#REF!,1)),"-",IF(COUNTIF(#REF!,BG$9)=1,1,IF(ISERROR(SEARCH(CONCATENATE(BG$9,","),#REF!,1)),IF(ISERROR(SEARCH(CONCATENATE(",",BG$9),#REF!,1)),"-",1),1)))</f>
        <v>-</v>
      </c>
      <c r="BH56" s="336" t="str">
        <f>IF(ISERROR(SEARCH(BH$9,#REF!,1)),"-",IF(COUNTIF(#REF!,BH$9)=1,1,IF(ISERROR(SEARCH(CONCATENATE(BH$9,","),#REF!,1)),IF(ISERROR(SEARCH(CONCATENATE(",",BH$9),#REF!,1)),"-",1),1)))</f>
        <v>-</v>
      </c>
      <c r="BI56" s="336" t="str">
        <f>IF(ISERROR(SEARCH(BI$9,#REF!,1)),"-",IF(COUNTIF(#REF!,BI$9)=1,1,IF(ISERROR(SEARCH(CONCATENATE(BI$9,","),#REF!,1)),IF(ISERROR(SEARCH(CONCATENATE(",",BI$9),#REF!,1)),"-",1),1)))</f>
        <v>-</v>
      </c>
      <c r="BJ56" s="336" t="str">
        <f>IF(ISERROR(SEARCH(BJ$9,#REF!,1)),"-",IF(COUNTIF(#REF!,BJ$9)=1,1,IF(ISERROR(SEARCH(CONCATENATE(BJ$9,","),#REF!,1)),IF(ISERROR(SEARCH(CONCATENATE(",",BJ$9),#REF!,1)),"-",1),1)))</f>
        <v>-</v>
      </c>
      <c r="BK56" s="336" t="str">
        <f>IF(ISERROR(SEARCH(BK$9,#REF!,1)),"-",IF(COUNTIF(#REF!,BK$9)=1,1,IF(ISERROR(SEARCH(CONCATENATE(BK$9,","),#REF!,1)),IF(ISERROR(SEARCH(CONCATENATE(",",BK$9),#REF!,1)),"-",1),1)))</f>
        <v>-</v>
      </c>
      <c r="BL56" s="336" t="str">
        <f>IF(ISERROR(SEARCH(BL$9,#REF!,1)),"-",IF(COUNTIF(#REF!,BL$9)=1,1,IF(ISERROR(SEARCH(CONCATENATE(BL$9,","),#REF!,1)),IF(ISERROR(SEARCH(CONCATENATE(",",BL$9),#REF!,1)),"-",1),1)))</f>
        <v>-</v>
      </c>
      <c r="BM56" s="335"/>
      <c r="BN56" s="336"/>
      <c r="BO56" s="336"/>
      <c r="BP56" s="336"/>
      <c r="BQ56" s="336"/>
      <c r="BR56" s="336"/>
      <c r="BS56" s="336"/>
      <c r="BT56" s="336"/>
      <c r="BU56" s="337"/>
      <c r="BV56" s="338"/>
      <c r="BW56" s="213"/>
    </row>
    <row r="57" spans="1:75" ht="32.25" customHeight="1">
      <c r="A57" s="322" t="s">
        <v>363</v>
      </c>
      <c r="B57" s="339" t="s">
        <v>399</v>
      </c>
      <c r="C57" s="247"/>
      <c r="D57" s="247">
        <v>5</v>
      </c>
      <c r="E57" s="247"/>
      <c r="F57" s="247"/>
      <c r="G57" s="247">
        <v>3</v>
      </c>
      <c r="H57" s="265">
        <f>G57*30</f>
        <v>90</v>
      </c>
      <c r="I57" s="265">
        <f>J57+K57+L57</f>
        <v>44</v>
      </c>
      <c r="J57" s="265">
        <v>24</v>
      </c>
      <c r="K57" s="264">
        <v>20</v>
      </c>
      <c r="L57" s="264"/>
      <c r="M57" s="264"/>
      <c r="N57" s="340">
        <f>H57-I57</f>
        <v>46</v>
      </c>
      <c r="O57" s="280"/>
      <c r="P57" s="264"/>
      <c r="Q57" s="264"/>
      <c r="R57" s="264"/>
      <c r="S57" s="265">
        <f>I57/S8</f>
        <v>2.4444444444444446</v>
      </c>
      <c r="T57" s="264"/>
      <c r="U57" s="264"/>
      <c r="V57" s="264"/>
      <c r="W57" s="334"/>
      <c r="X57" s="334"/>
      <c r="Y57" s="335"/>
      <c r="Z57" s="341" t="str">
        <f t="shared" ref="Z57:AH57" si="43">IF(ISERROR(SEARCH(Z$9,$C62,1)),"-",IF(COUNTIF($C62,Z$9)=1,1,IF(ISERROR(SEARCH(CONCATENATE(Z$9,","),$C62,1)),IF(ISERROR(SEARCH(CONCATENATE(",",Z$9),$C62,1)),"-",1),1)))</f>
        <v>-</v>
      </c>
      <c r="AA57" s="341" t="str">
        <f t="shared" si="43"/>
        <v>-</v>
      </c>
      <c r="AB57" s="341" t="str">
        <f t="shared" si="43"/>
        <v>-</v>
      </c>
      <c r="AC57" s="341" t="str">
        <f t="shared" si="43"/>
        <v>-</v>
      </c>
      <c r="AD57" s="341" t="str">
        <f t="shared" si="43"/>
        <v>-</v>
      </c>
      <c r="AE57" s="341" t="str">
        <f t="shared" si="43"/>
        <v>-</v>
      </c>
      <c r="AF57" s="341" t="str">
        <f t="shared" si="43"/>
        <v>-</v>
      </c>
      <c r="AG57" s="341" t="str">
        <f t="shared" si="43"/>
        <v>-</v>
      </c>
      <c r="AH57" s="341" t="str">
        <f t="shared" si="43"/>
        <v>-</v>
      </c>
      <c r="AI57" s="342"/>
      <c r="AJ57" s="341" t="str">
        <f t="shared" ref="AJ57:AR57" si="44">IF(ISERROR(SEARCH(AJ$9,$D62,1)),"-",IF(COUNTIF($D62,AJ$9)=1,1,IF(ISERROR(SEARCH(CONCATENATE(AJ$9,","),$D62,1)),IF(ISERROR(SEARCH(CONCATENATE(",",AJ$9),$D62,1)),"-",1),1)))</f>
        <v>-</v>
      </c>
      <c r="AK57" s="341" t="str">
        <f t="shared" si="44"/>
        <v>-</v>
      </c>
      <c r="AL57" s="341">
        <f t="shared" si="44"/>
        <v>1</v>
      </c>
      <c r="AM57" s="341" t="str">
        <f t="shared" si="44"/>
        <v>-</v>
      </c>
      <c r="AN57" s="341" t="str">
        <f t="shared" si="44"/>
        <v>-</v>
      </c>
      <c r="AO57" s="341" t="str">
        <f t="shared" si="44"/>
        <v>-</v>
      </c>
      <c r="AP57" s="341" t="str">
        <f t="shared" si="44"/>
        <v>-</v>
      </c>
      <c r="AQ57" s="341" t="str">
        <f t="shared" si="44"/>
        <v>-</v>
      </c>
      <c r="AR57" s="341" t="str">
        <f t="shared" si="44"/>
        <v>-</v>
      </c>
      <c r="AS57" s="342"/>
      <c r="AT57" s="341" t="str">
        <f t="shared" ref="AT57:BB57" si="45">IF(ISERROR(SEARCH(AT$9,$E62,1)),"-",IF(COUNTIF($E62,AT$9)=1,1,IF(ISERROR(SEARCH(CONCATENATE(AT$9,","),$E62,1)),IF(ISERROR(SEARCH(CONCATENATE(",",AT$9),$E62,1)),"-",1),1)))</f>
        <v>-</v>
      </c>
      <c r="AU57" s="341" t="str">
        <f t="shared" si="45"/>
        <v>-</v>
      </c>
      <c r="AV57" s="341" t="str">
        <f t="shared" si="45"/>
        <v>-</v>
      </c>
      <c r="AW57" s="341" t="str">
        <f t="shared" si="45"/>
        <v>-</v>
      </c>
      <c r="AX57" s="341" t="str">
        <f t="shared" si="45"/>
        <v>-</v>
      </c>
      <c r="AY57" s="341" t="str">
        <f t="shared" si="45"/>
        <v>-</v>
      </c>
      <c r="AZ57" s="341" t="str">
        <f t="shared" si="45"/>
        <v>-</v>
      </c>
      <c r="BA57" s="341" t="str">
        <f t="shared" si="45"/>
        <v>-</v>
      </c>
      <c r="BB57" s="341" t="str">
        <f t="shared" si="45"/>
        <v>-</v>
      </c>
      <c r="BC57" s="342"/>
      <c r="BD57" s="341" t="str">
        <f>IF(ISERROR(SEARCH(BD$9,#REF!,1)),"-",IF(COUNTIF(#REF!,BD$9)=1,1,IF(ISERROR(SEARCH(CONCATENATE(BD$9,","),#REF!,1)),IF(ISERROR(SEARCH(CONCATENATE(",",BD$9),#REF!,1)),"-",1),1)))</f>
        <v>-</v>
      </c>
      <c r="BE57" s="341" t="str">
        <f>IF(ISERROR(SEARCH(BE$9,#REF!,1)),"-",IF(COUNTIF(#REF!,BE$9)=1,1,IF(ISERROR(SEARCH(CONCATENATE(BE$9,","),#REF!,1)),IF(ISERROR(SEARCH(CONCATENATE(",",BE$9),#REF!,1)),"-",1),1)))</f>
        <v>-</v>
      </c>
      <c r="BF57" s="341" t="str">
        <f>IF(ISERROR(SEARCH(BF$9,#REF!,1)),"-",IF(COUNTIF(#REF!,BF$9)=1,1,IF(ISERROR(SEARCH(CONCATENATE(BF$9,","),#REF!,1)),IF(ISERROR(SEARCH(CONCATENATE(",",BF$9),#REF!,1)),"-",1),1)))</f>
        <v>-</v>
      </c>
      <c r="BG57" s="341" t="str">
        <f>IF(ISERROR(SEARCH(BG$9,#REF!,1)),"-",IF(COUNTIF(#REF!,BG$9)=1,1,IF(ISERROR(SEARCH(CONCATENATE(BG$9,","),#REF!,1)),IF(ISERROR(SEARCH(CONCATENATE(",",BG$9),#REF!,1)),"-",1),1)))</f>
        <v>-</v>
      </c>
      <c r="BH57" s="341" t="str">
        <f>IF(ISERROR(SEARCH(BH$9,#REF!,1)),"-",IF(COUNTIF(#REF!,BH$9)=1,1,IF(ISERROR(SEARCH(CONCATENATE(BH$9,","),#REF!,1)),IF(ISERROR(SEARCH(CONCATENATE(",",BH$9),#REF!,1)),"-",1),1)))</f>
        <v>-</v>
      </c>
      <c r="BI57" s="341" t="str">
        <f>IF(ISERROR(SEARCH(BI$9,#REF!,1)),"-",IF(COUNTIF(#REF!,BI$9)=1,1,IF(ISERROR(SEARCH(CONCATENATE(BI$9,","),#REF!,1)),IF(ISERROR(SEARCH(CONCATENATE(",",BI$9),#REF!,1)),"-",1),1)))</f>
        <v>-</v>
      </c>
      <c r="BJ57" s="341" t="str">
        <f>IF(ISERROR(SEARCH(BJ$9,#REF!,1)),"-",IF(COUNTIF(#REF!,BJ$9)=1,1,IF(ISERROR(SEARCH(CONCATENATE(BJ$9,","),#REF!,1)),IF(ISERROR(SEARCH(CONCATENATE(",",BJ$9),#REF!,1)),"-",1),1)))</f>
        <v>-</v>
      </c>
      <c r="BK57" s="341" t="str">
        <f>IF(ISERROR(SEARCH(BK$9,#REF!,1)),"-",IF(COUNTIF(#REF!,BK$9)=1,1,IF(ISERROR(SEARCH(CONCATENATE(BK$9,","),#REF!,1)),IF(ISERROR(SEARCH(CONCATENATE(",",BK$9),#REF!,1)),"-",1),1)))</f>
        <v>-</v>
      </c>
      <c r="BL57" s="341" t="str">
        <f>IF(ISERROR(SEARCH(BL$9,#REF!,1)),"-",IF(COUNTIF(#REF!,BL$9)=1,1,IF(ISERROR(SEARCH(CONCATENATE(BL$9,","),#REF!,1)),IF(ISERROR(SEARCH(CONCATENATE(",",BL$9),#REF!,1)),"-",1),1)))</f>
        <v>-</v>
      </c>
      <c r="BM57" s="342"/>
      <c r="BN57" s="341"/>
      <c r="BO57" s="341"/>
      <c r="BP57" s="341"/>
      <c r="BQ57" s="341"/>
      <c r="BR57" s="341"/>
      <c r="BS57" s="341"/>
      <c r="BT57" s="341"/>
      <c r="BU57" s="343"/>
      <c r="BV57" s="267"/>
      <c r="BW57" s="213"/>
    </row>
    <row r="58" spans="1:75" ht="33.75" customHeight="1" thickBot="1">
      <c r="A58" s="322" t="s">
        <v>364</v>
      </c>
      <c r="B58" s="339" t="s">
        <v>399</v>
      </c>
      <c r="C58" s="247"/>
      <c r="D58" s="247">
        <v>6</v>
      </c>
      <c r="E58" s="247"/>
      <c r="F58" s="247"/>
      <c r="G58" s="247">
        <v>3</v>
      </c>
      <c r="H58" s="265">
        <f>G58*30</f>
        <v>90</v>
      </c>
      <c r="I58" s="265">
        <f>J58+K58+L58</f>
        <v>44</v>
      </c>
      <c r="J58" s="265">
        <v>24</v>
      </c>
      <c r="K58" s="264">
        <v>20</v>
      </c>
      <c r="L58" s="264"/>
      <c r="M58" s="264"/>
      <c r="N58" s="340">
        <f>H58-I58</f>
        <v>46</v>
      </c>
      <c r="O58" s="280"/>
      <c r="P58" s="264"/>
      <c r="Q58" s="264"/>
      <c r="R58" s="264"/>
      <c r="S58" s="264"/>
      <c r="T58" s="265">
        <f>I58/T8</f>
        <v>2.9333333333333331</v>
      </c>
      <c r="U58" s="265"/>
      <c r="V58" s="264"/>
      <c r="W58" s="334"/>
      <c r="X58" s="334"/>
      <c r="Y58" s="335"/>
      <c r="Z58" s="344" t="str">
        <f t="shared" ref="Z58:AH58" si="46">IF(ISERROR(SEARCH(Z$9,$C65,1)),"-",IF(COUNTIF($C65,Z$9)=1,1,IF(ISERROR(SEARCH(CONCATENATE(Z$9,","),$C65,1)),IF(ISERROR(SEARCH(CONCATENATE(",",Z$9),$C65,1)),"-",1),1)))</f>
        <v>-</v>
      </c>
      <c r="AA58" s="344" t="str">
        <f t="shared" si="46"/>
        <v>-</v>
      </c>
      <c r="AB58" s="344" t="str">
        <f t="shared" si="46"/>
        <v>-</v>
      </c>
      <c r="AC58" s="344" t="str">
        <f t="shared" si="46"/>
        <v>-</v>
      </c>
      <c r="AD58" s="344" t="str">
        <f t="shared" si="46"/>
        <v>-</v>
      </c>
      <c r="AE58" s="344" t="str">
        <f t="shared" si="46"/>
        <v>-</v>
      </c>
      <c r="AF58" s="344" t="str">
        <f t="shared" si="46"/>
        <v>-</v>
      </c>
      <c r="AG58" s="344" t="str">
        <f t="shared" si="46"/>
        <v>-</v>
      </c>
      <c r="AH58" s="344" t="str">
        <f t="shared" si="46"/>
        <v>-</v>
      </c>
      <c r="AI58" s="335"/>
      <c r="AJ58" s="345" t="str">
        <f t="shared" ref="AJ58:AR58" si="47">IF(ISERROR(SEARCH(AJ$9,$D65,1)),"-",IF(COUNTIF($D65,AJ$9)=1,1,IF(ISERROR(SEARCH(CONCATENATE(AJ$9,","),$D65,1)),IF(ISERROR(SEARCH(CONCATENATE(",",AJ$9),$D65,1)),"-",1),1)))</f>
        <v>-</v>
      </c>
      <c r="AK58" s="345" t="str">
        <f t="shared" si="47"/>
        <v>-</v>
      </c>
      <c r="AL58" s="345" t="str">
        <f t="shared" si="47"/>
        <v>-</v>
      </c>
      <c r="AM58" s="345" t="str">
        <f t="shared" si="47"/>
        <v>-</v>
      </c>
      <c r="AN58" s="345">
        <f t="shared" si="47"/>
        <v>1</v>
      </c>
      <c r="AO58" s="345" t="str">
        <f t="shared" si="47"/>
        <v>-</v>
      </c>
      <c r="AP58" s="345" t="str">
        <f t="shared" si="47"/>
        <v>-</v>
      </c>
      <c r="AQ58" s="345" t="str">
        <f t="shared" si="47"/>
        <v>-</v>
      </c>
      <c r="AR58" s="345" t="str">
        <f t="shared" si="47"/>
        <v>-</v>
      </c>
      <c r="AS58" s="335"/>
      <c r="AT58" s="345" t="str">
        <f t="shared" ref="AT58:BB58" si="48">IF(ISERROR(SEARCH(AT$9,$E65,1)),"-",IF(COUNTIF($E65,AT$9)=1,1,IF(ISERROR(SEARCH(CONCATENATE(AT$9,","),$E65,1)),IF(ISERROR(SEARCH(CONCATENATE(",",AT$9),$E65,1)),"-",1),1)))</f>
        <v>-</v>
      </c>
      <c r="AU58" s="345" t="str">
        <f t="shared" si="48"/>
        <v>-</v>
      </c>
      <c r="AV58" s="345" t="str">
        <f t="shared" si="48"/>
        <v>-</v>
      </c>
      <c r="AW58" s="345" t="str">
        <f t="shared" si="48"/>
        <v>-</v>
      </c>
      <c r="AX58" s="345" t="str">
        <f t="shared" si="48"/>
        <v>-</v>
      </c>
      <c r="AY58" s="345" t="str">
        <f t="shared" si="48"/>
        <v>-</v>
      </c>
      <c r="AZ58" s="345" t="str">
        <f t="shared" si="48"/>
        <v>-</v>
      </c>
      <c r="BA58" s="345" t="str">
        <f t="shared" si="48"/>
        <v>-</v>
      </c>
      <c r="BB58" s="345" t="str">
        <f t="shared" si="48"/>
        <v>-</v>
      </c>
      <c r="BC58" s="335"/>
      <c r="BD58" s="345" t="str">
        <f>IF(ISERROR(SEARCH(BD$9,#REF!,1)),"-",IF(COUNTIF(#REF!,BD$9)=1,1,IF(ISERROR(SEARCH(CONCATENATE(BD$9,","),#REF!,1)),IF(ISERROR(SEARCH(CONCATENATE(",",BD$9),#REF!,1)),"-",1),1)))</f>
        <v>-</v>
      </c>
      <c r="BE58" s="345" t="str">
        <f>IF(ISERROR(SEARCH(BE$9,#REF!,1)),"-",IF(COUNTIF(#REF!,BE$9)=1,1,IF(ISERROR(SEARCH(CONCATENATE(BE$9,","),#REF!,1)),IF(ISERROR(SEARCH(CONCATENATE(",",BE$9),#REF!,1)),"-",1),1)))</f>
        <v>-</v>
      </c>
      <c r="BF58" s="345" t="str">
        <f>IF(ISERROR(SEARCH(BF$9,#REF!,1)),"-",IF(COUNTIF(#REF!,BF$9)=1,1,IF(ISERROR(SEARCH(CONCATENATE(BF$9,","),#REF!,1)),IF(ISERROR(SEARCH(CONCATENATE(",",BF$9),#REF!,1)),"-",1),1)))</f>
        <v>-</v>
      </c>
      <c r="BG58" s="345" t="str">
        <f>IF(ISERROR(SEARCH(BG$9,#REF!,1)),"-",IF(COUNTIF(#REF!,BG$9)=1,1,IF(ISERROR(SEARCH(CONCATENATE(BG$9,","),#REF!,1)),IF(ISERROR(SEARCH(CONCATENATE(",",BG$9),#REF!,1)),"-",1),1)))</f>
        <v>-</v>
      </c>
      <c r="BH58" s="345" t="str">
        <f>IF(ISERROR(SEARCH(BH$9,#REF!,1)),"-",IF(COUNTIF(#REF!,BH$9)=1,1,IF(ISERROR(SEARCH(CONCATENATE(BH$9,","),#REF!,1)),IF(ISERROR(SEARCH(CONCATENATE(",",BH$9),#REF!,1)),"-",1),1)))</f>
        <v>-</v>
      </c>
      <c r="BI58" s="345" t="str">
        <f>IF(ISERROR(SEARCH(BI$9,#REF!,1)),"-",IF(COUNTIF(#REF!,BI$9)=1,1,IF(ISERROR(SEARCH(CONCATENATE(BI$9,","),#REF!,1)),IF(ISERROR(SEARCH(CONCATENATE(",",BI$9),#REF!,1)),"-",1),1)))</f>
        <v>-</v>
      </c>
      <c r="BJ58" s="345" t="str">
        <f>IF(ISERROR(SEARCH(BJ$9,#REF!,1)),"-",IF(COUNTIF(#REF!,BJ$9)=1,1,IF(ISERROR(SEARCH(CONCATENATE(BJ$9,","),#REF!,1)),IF(ISERROR(SEARCH(CONCATENATE(",",BJ$9),#REF!,1)),"-",1),1)))</f>
        <v>-</v>
      </c>
      <c r="BK58" s="345" t="str">
        <f>IF(ISERROR(SEARCH(BK$9,#REF!,1)),"-",IF(COUNTIF(#REF!,BK$9)=1,1,IF(ISERROR(SEARCH(CONCATENATE(BK$9,","),#REF!,1)),IF(ISERROR(SEARCH(CONCATENATE(",",BK$9),#REF!,1)),"-",1),1)))</f>
        <v>-</v>
      </c>
      <c r="BL58" s="345" t="str">
        <f>IF(ISERROR(SEARCH(BL$9,#REF!,1)),"-",IF(COUNTIF(#REF!,BL$9)=1,1,IF(ISERROR(SEARCH(CONCATENATE(BL$9,","),#REF!,1)),IF(ISERROR(SEARCH(CONCATENATE(",",BL$9),#REF!,1)),"-",1),1)))</f>
        <v>-</v>
      </c>
      <c r="BM58" s="335"/>
      <c r="BN58" s="345"/>
      <c r="BO58" s="345"/>
      <c r="BP58" s="345"/>
      <c r="BQ58" s="345"/>
      <c r="BR58" s="345"/>
      <c r="BS58" s="345"/>
      <c r="BT58" s="345"/>
      <c r="BU58" s="346"/>
      <c r="BV58" s="267"/>
      <c r="BW58" s="213"/>
    </row>
    <row r="59" spans="1:75" s="214" customFormat="1" ht="15.75" thickBot="1">
      <c r="A59" s="377"/>
      <c r="B59" s="378" t="s">
        <v>306</v>
      </c>
      <c r="C59" s="349"/>
      <c r="D59" s="349">
        <f>COUNT(D55:D58)</f>
        <v>4</v>
      </c>
      <c r="E59" s="349"/>
      <c r="F59" s="349"/>
      <c r="G59" s="379">
        <f>SUM(G55:G58)</f>
        <v>12</v>
      </c>
      <c r="H59" s="351">
        <f>SUM(H55:H58)</f>
        <v>360</v>
      </c>
      <c r="I59" s="351">
        <f>SUM(I55:I58)</f>
        <v>176</v>
      </c>
      <c r="J59" s="351">
        <f>SUM(J55:J58)</f>
        <v>96</v>
      </c>
      <c r="K59" s="351">
        <f>SUM(K55:K58)</f>
        <v>80</v>
      </c>
      <c r="L59" s="351">
        <f t="shared" ref="L59:BS59" si="49">SUM(L55:L58)</f>
        <v>0</v>
      </c>
      <c r="M59" s="351">
        <f t="shared" si="49"/>
        <v>0</v>
      </c>
      <c r="N59" s="380">
        <f>SUM(N55:N58)</f>
        <v>184</v>
      </c>
      <c r="O59" s="272">
        <f t="shared" si="49"/>
        <v>0</v>
      </c>
      <c r="P59" s="275">
        <f t="shared" si="49"/>
        <v>0</v>
      </c>
      <c r="Q59" s="275">
        <f t="shared" si="49"/>
        <v>2.4444444444444446</v>
      </c>
      <c r="R59" s="275">
        <f t="shared" si="49"/>
        <v>2.75</v>
      </c>
      <c r="S59" s="275">
        <f t="shared" si="49"/>
        <v>2.4444444444444446</v>
      </c>
      <c r="T59" s="275">
        <f t="shared" si="49"/>
        <v>2.9333333333333331</v>
      </c>
      <c r="U59" s="275">
        <f t="shared" si="49"/>
        <v>0</v>
      </c>
      <c r="V59" s="275">
        <f t="shared" si="49"/>
        <v>0</v>
      </c>
      <c r="W59" s="275">
        <f t="shared" si="49"/>
        <v>0</v>
      </c>
      <c r="X59" s="275">
        <f t="shared" si="49"/>
        <v>0</v>
      </c>
      <c r="Y59" s="275">
        <f t="shared" si="49"/>
        <v>0</v>
      </c>
      <c r="Z59" s="275">
        <f t="shared" si="49"/>
        <v>0</v>
      </c>
      <c r="AA59" s="275">
        <f t="shared" si="49"/>
        <v>0</v>
      </c>
      <c r="AB59" s="275">
        <f t="shared" si="49"/>
        <v>0</v>
      </c>
      <c r="AC59" s="275">
        <f t="shared" si="49"/>
        <v>0</v>
      </c>
      <c r="AD59" s="275">
        <f t="shared" si="49"/>
        <v>0</v>
      </c>
      <c r="AE59" s="275">
        <f t="shared" si="49"/>
        <v>0</v>
      </c>
      <c r="AF59" s="275">
        <f t="shared" si="49"/>
        <v>0</v>
      </c>
      <c r="AG59" s="275">
        <f t="shared" si="49"/>
        <v>0</v>
      </c>
      <c r="AH59" s="275">
        <f t="shared" si="49"/>
        <v>0</v>
      </c>
      <c r="AI59" s="275">
        <f t="shared" si="49"/>
        <v>0</v>
      </c>
      <c r="AJ59" s="275">
        <f t="shared" si="49"/>
        <v>0</v>
      </c>
      <c r="AK59" s="275">
        <f t="shared" si="49"/>
        <v>0</v>
      </c>
      <c r="AL59" s="275">
        <f t="shared" si="49"/>
        <v>1</v>
      </c>
      <c r="AM59" s="275">
        <f t="shared" si="49"/>
        <v>0</v>
      </c>
      <c r="AN59" s="275">
        <f t="shared" si="49"/>
        <v>1</v>
      </c>
      <c r="AO59" s="275">
        <f t="shared" si="49"/>
        <v>0</v>
      </c>
      <c r="AP59" s="275">
        <f t="shared" si="49"/>
        <v>0</v>
      </c>
      <c r="AQ59" s="275">
        <f t="shared" si="49"/>
        <v>0</v>
      </c>
      <c r="AR59" s="275">
        <f t="shared" si="49"/>
        <v>0</v>
      </c>
      <c r="AS59" s="275">
        <f t="shared" si="49"/>
        <v>0</v>
      </c>
      <c r="AT59" s="275">
        <f t="shared" si="49"/>
        <v>0</v>
      </c>
      <c r="AU59" s="275">
        <f t="shared" si="49"/>
        <v>0</v>
      </c>
      <c r="AV59" s="275">
        <f t="shared" si="49"/>
        <v>0</v>
      </c>
      <c r="AW59" s="275">
        <f t="shared" si="49"/>
        <v>0</v>
      </c>
      <c r="AX59" s="275">
        <f t="shared" si="49"/>
        <v>0</v>
      </c>
      <c r="AY59" s="275">
        <f t="shared" si="49"/>
        <v>0</v>
      </c>
      <c r="AZ59" s="275">
        <f t="shared" si="49"/>
        <v>0</v>
      </c>
      <c r="BA59" s="275">
        <f t="shared" si="49"/>
        <v>0</v>
      </c>
      <c r="BB59" s="275">
        <f t="shared" si="49"/>
        <v>0</v>
      </c>
      <c r="BC59" s="275">
        <f t="shared" si="49"/>
        <v>0</v>
      </c>
      <c r="BD59" s="275">
        <f t="shared" si="49"/>
        <v>0</v>
      </c>
      <c r="BE59" s="275">
        <f t="shared" si="49"/>
        <v>0</v>
      </c>
      <c r="BF59" s="275">
        <f t="shared" si="49"/>
        <v>0</v>
      </c>
      <c r="BG59" s="275">
        <f t="shared" si="49"/>
        <v>0</v>
      </c>
      <c r="BH59" s="275">
        <f t="shared" si="49"/>
        <v>0</v>
      </c>
      <c r="BI59" s="275">
        <f t="shared" si="49"/>
        <v>0</v>
      </c>
      <c r="BJ59" s="275">
        <f t="shared" si="49"/>
        <v>0</v>
      </c>
      <c r="BK59" s="275">
        <f t="shared" si="49"/>
        <v>0</v>
      </c>
      <c r="BL59" s="275">
        <f t="shared" si="49"/>
        <v>0</v>
      </c>
      <c r="BM59" s="275">
        <f t="shared" si="49"/>
        <v>0</v>
      </c>
      <c r="BN59" s="275">
        <f t="shared" si="49"/>
        <v>0</v>
      </c>
      <c r="BO59" s="275">
        <f t="shared" si="49"/>
        <v>0</v>
      </c>
      <c r="BP59" s="275">
        <f t="shared" si="49"/>
        <v>0</v>
      </c>
      <c r="BQ59" s="275">
        <f t="shared" si="49"/>
        <v>0</v>
      </c>
      <c r="BR59" s="275">
        <f t="shared" si="49"/>
        <v>0</v>
      </c>
      <c r="BS59" s="275">
        <f t="shared" si="49"/>
        <v>0</v>
      </c>
      <c r="BT59" s="275">
        <f>SUM(BT55:BT58)</f>
        <v>0</v>
      </c>
      <c r="BU59" s="275">
        <f>SUM(BU55:BU58)</f>
        <v>0</v>
      </c>
      <c r="BV59" s="276">
        <f>SUM(BV55:BV58)</f>
        <v>0</v>
      </c>
      <c r="BW59" s="213"/>
    </row>
    <row r="60" spans="1:75" s="214" customFormat="1" ht="14.25" customHeight="1" thickBot="1">
      <c r="A60" s="637" t="s">
        <v>400</v>
      </c>
      <c r="B60" s="638"/>
      <c r="C60" s="638"/>
      <c r="D60" s="638"/>
      <c r="E60" s="638"/>
      <c r="F60" s="638"/>
      <c r="G60" s="638"/>
      <c r="H60" s="638"/>
      <c r="I60" s="638"/>
      <c r="J60" s="638"/>
      <c r="K60" s="638"/>
      <c r="L60" s="638"/>
      <c r="M60" s="638"/>
      <c r="N60" s="638"/>
      <c r="O60" s="638"/>
      <c r="P60" s="638"/>
      <c r="Q60" s="638"/>
      <c r="R60" s="638"/>
      <c r="S60" s="638"/>
      <c r="T60" s="638"/>
      <c r="U60" s="638"/>
      <c r="V60" s="638"/>
      <c r="W60" s="638"/>
      <c r="X60" s="638"/>
      <c r="Y60" s="638"/>
      <c r="Z60" s="638"/>
      <c r="AA60" s="638"/>
      <c r="AB60" s="638"/>
      <c r="AC60" s="638"/>
      <c r="AD60" s="638"/>
      <c r="AE60" s="638"/>
      <c r="AF60" s="638"/>
      <c r="AG60" s="638"/>
      <c r="AH60" s="638"/>
      <c r="AI60" s="638"/>
      <c r="AJ60" s="638"/>
      <c r="AK60" s="638"/>
      <c r="AL60" s="638"/>
      <c r="AM60" s="638"/>
      <c r="AN60" s="638"/>
      <c r="AO60" s="638"/>
      <c r="AP60" s="638"/>
      <c r="AQ60" s="638"/>
      <c r="AR60" s="638"/>
      <c r="AS60" s="638"/>
      <c r="AT60" s="638"/>
      <c r="AU60" s="638"/>
      <c r="AV60" s="638"/>
      <c r="AW60" s="638"/>
      <c r="AX60" s="638"/>
      <c r="AY60" s="638"/>
      <c r="AZ60" s="638"/>
      <c r="BA60" s="638"/>
      <c r="BB60" s="638"/>
      <c r="BC60" s="638"/>
      <c r="BD60" s="638"/>
      <c r="BE60" s="638"/>
      <c r="BF60" s="638"/>
      <c r="BG60" s="638"/>
      <c r="BH60" s="638"/>
      <c r="BI60" s="638"/>
      <c r="BJ60" s="638"/>
      <c r="BK60" s="638"/>
      <c r="BL60" s="638"/>
      <c r="BM60" s="638"/>
      <c r="BN60" s="638"/>
      <c r="BO60" s="638"/>
      <c r="BP60" s="638"/>
      <c r="BQ60" s="638"/>
      <c r="BR60" s="638"/>
      <c r="BS60" s="638"/>
      <c r="BT60" s="638"/>
      <c r="BU60" s="638"/>
      <c r="BV60" s="639"/>
      <c r="BW60" s="213"/>
    </row>
    <row r="61" spans="1:75" ht="25.5">
      <c r="A61" s="261" t="s">
        <v>365</v>
      </c>
      <c r="B61" s="299" t="s">
        <v>412</v>
      </c>
      <c r="C61" s="259"/>
      <c r="D61" s="259">
        <v>3</v>
      </c>
      <c r="E61" s="259"/>
      <c r="F61" s="259"/>
      <c r="G61" s="259">
        <v>4</v>
      </c>
      <c r="H61" s="273">
        <f>G61*30</f>
        <v>120</v>
      </c>
      <c r="I61" s="273">
        <v>60</v>
      </c>
      <c r="J61" s="273"/>
      <c r="K61" s="278"/>
      <c r="L61" s="278"/>
      <c r="M61" s="278"/>
      <c r="N61" s="374">
        <f>H61-I61</f>
        <v>60</v>
      </c>
      <c r="O61" s="304"/>
      <c r="P61" s="278"/>
      <c r="Q61" s="278">
        <f>I61/Q8</f>
        <v>3.3333333333333335</v>
      </c>
      <c r="R61" s="278"/>
      <c r="S61" s="273"/>
      <c r="T61" s="273"/>
      <c r="U61" s="273"/>
      <c r="V61" s="278"/>
      <c r="W61" s="273"/>
      <c r="X61" s="273"/>
      <c r="Y61" s="273"/>
      <c r="Z61" s="279" t="str">
        <f>IF(ISERROR(SEARCH(Z$9,#REF!,1)),"-",IF(COUNTIF(#REF!,Z$9)=1,1,IF(ISERROR(SEARCH(CONCATENATE(Z$9,","),#REF!,1)),IF(ISERROR(SEARCH(CONCATENATE(",",Z$9),#REF!,1)),"-",1),1)))</f>
        <v>-</v>
      </c>
      <c r="AA61" s="279" t="str">
        <f>IF(ISERROR(SEARCH(AA$9,#REF!,1)),"-",IF(COUNTIF(#REF!,AA$9)=1,1,IF(ISERROR(SEARCH(CONCATENATE(AA$9,","),#REF!,1)),IF(ISERROR(SEARCH(CONCATENATE(",",AA$9),#REF!,1)),"-",1),1)))</f>
        <v>-</v>
      </c>
      <c r="AB61" s="279" t="str">
        <f>IF(ISERROR(SEARCH(AB$9,#REF!,1)),"-",IF(COUNTIF(#REF!,AB$9)=1,1,IF(ISERROR(SEARCH(CONCATENATE(AB$9,","),#REF!,1)),IF(ISERROR(SEARCH(CONCATENATE(",",AB$9),#REF!,1)),"-",1),1)))</f>
        <v>-</v>
      </c>
      <c r="AC61" s="279" t="str">
        <f>IF(ISERROR(SEARCH(AC$9,#REF!,1)),"-",IF(COUNTIF(#REF!,AC$9)=1,1,IF(ISERROR(SEARCH(CONCATENATE(AC$9,","),#REF!,1)),IF(ISERROR(SEARCH(CONCATENATE(",",AC$9),#REF!,1)),"-",1),1)))</f>
        <v>-</v>
      </c>
      <c r="AD61" s="279" t="str">
        <f>IF(ISERROR(SEARCH(AD$9,#REF!,1)),"-",IF(COUNTIF(#REF!,AD$9)=1,1,IF(ISERROR(SEARCH(CONCATENATE(AD$9,","),#REF!,1)),IF(ISERROR(SEARCH(CONCATENATE(",",AD$9),#REF!,1)),"-",1),1)))</f>
        <v>-</v>
      </c>
      <c r="AE61" s="279" t="str">
        <f>IF(ISERROR(SEARCH(AE$9,#REF!,1)),"-",IF(COUNTIF(#REF!,AE$9)=1,1,IF(ISERROR(SEARCH(CONCATENATE(AE$9,","),#REF!,1)),IF(ISERROR(SEARCH(CONCATENATE(",",AE$9),#REF!,1)),"-",1),1)))</f>
        <v>-</v>
      </c>
      <c r="AF61" s="279" t="str">
        <f>IF(ISERROR(SEARCH(AF$9,#REF!,1)),"-",IF(COUNTIF(#REF!,AF$9)=1,1,IF(ISERROR(SEARCH(CONCATENATE(AF$9,","),#REF!,1)),IF(ISERROR(SEARCH(CONCATENATE(",",AF$9),#REF!,1)),"-",1),1)))</f>
        <v>-</v>
      </c>
      <c r="AG61" s="279" t="str">
        <f>IF(ISERROR(SEARCH(AG$9,#REF!,1)),"-",IF(COUNTIF(#REF!,AG$9)=1,1,IF(ISERROR(SEARCH(CONCATENATE(AG$9,","),#REF!,1)),IF(ISERROR(SEARCH(CONCATENATE(",",AG$9),#REF!,1)),"-",1),1)))</f>
        <v>-</v>
      </c>
      <c r="AH61" s="279" t="str">
        <f>IF(ISERROR(SEARCH(AH$9,#REF!,1)),"-",IF(COUNTIF(#REF!,AH$9)=1,1,IF(ISERROR(SEARCH(CONCATENATE(AH$9,","),#REF!,1)),IF(ISERROR(SEARCH(CONCATENATE(",",AH$9),#REF!,1)),"-",1),1)))</f>
        <v>-</v>
      </c>
      <c r="AI61" s="273"/>
      <c r="AJ61" s="279" t="str">
        <f>IF(ISERROR(SEARCH(AJ$9,#REF!,1)),"-",IF(COUNTIF(#REF!,AJ$9)=1,1,IF(ISERROR(SEARCH(CONCATENATE(AJ$9,","),#REF!,1)),IF(ISERROR(SEARCH(CONCATENATE(",",AJ$9),#REF!,1)),"-",1),1)))</f>
        <v>-</v>
      </c>
      <c r="AK61" s="279" t="str">
        <f>IF(ISERROR(SEARCH(AK$9,#REF!,1)),"-",IF(COUNTIF(#REF!,AK$9)=1,1,IF(ISERROR(SEARCH(CONCATENATE(AK$9,","),#REF!,1)),IF(ISERROR(SEARCH(CONCATENATE(",",AK$9),#REF!,1)),"-",1),1)))</f>
        <v>-</v>
      </c>
      <c r="AL61" s="279" t="str">
        <f>IF(ISERROR(SEARCH(AL$9,#REF!,1)),"-",IF(COUNTIF(#REF!,AL$9)=1,1,IF(ISERROR(SEARCH(CONCATENATE(AL$9,","),#REF!,1)),IF(ISERROR(SEARCH(CONCATENATE(",",AL$9),#REF!,1)),"-",1),1)))</f>
        <v>-</v>
      </c>
      <c r="AM61" s="279" t="str">
        <f>IF(ISERROR(SEARCH(AM$9,#REF!,1)),"-",IF(COUNTIF(#REF!,AM$9)=1,1,IF(ISERROR(SEARCH(CONCATENATE(AM$9,","),#REF!,1)),IF(ISERROR(SEARCH(CONCATENATE(",",AM$9),#REF!,1)),"-",1),1)))</f>
        <v>-</v>
      </c>
      <c r="AN61" s="279" t="str">
        <f>IF(ISERROR(SEARCH(AN$9,#REF!,1)),"-",IF(COUNTIF(#REF!,AN$9)=1,1,IF(ISERROR(SEARCH(CONCATENATE(AN$9,","),#REF!,1)),IF(ISERROR(SEARCH(CONCATENATE(",",AN$9),#REF!,1)),"-",1),1)))</f>
        <v>-</v>
      </c>
      <c r="AO61" s="279" t="str">
        <f>IF(ISERROR(SEARCH(AO$9,#REF!,1)),"-",IF(COUNTIF(#REF!,AO$9)=1,1,IF(ISERROR(SEARCH(CONCATENATE(AO$9,","),#REF!,1)),IF(ISERROR(SEARCH(CONCATENATE(",",AO$9),#REF!,1)),"-",1),1)))</f>
        <v>-</v>
      </c>
      <c r="AP61" s="279" t="str">
        <f>IF(ISERROR(SEARCH(AP$9,#REF!,1)),"-",IF(COUNTIF(#REF!,AP$9)=1,1,IF(ISERROR(SEARCH(CONCATENATE(AP$9,","),#REF!,1)),IF(ISERROR(SEARCH(CONCATENATE(",",AP$9),#REF!,1)),"-",1),1)))</f>
        <v>-</v>
      </c>
      <c r="AQ61" s="279" t="str">
        <f>IF(ISERROR(SEARCH(AQ$9,#REF!,1)),"-",IF(COUNTIF(#REF!,AQ$9)=1,1,IF(ISERROR(SEARCH(CONCATENATE(AQ$9,","),#REF!,1)),IF(ISERROR(SEARCH(CONCATENATE(",",AQ$9),#REF!,1)),"-",1),1)))</f>
        <v>-</v>
      </c>
      <c r="AR61" s="279" t="str">
        <f>IF(ISERROR(SEARCH(AR$9,#REF!,1)),"-",IF(COUNTIF(#REF!,AR$9)=1,1,IF(ISERROR(SEARCH(CONCATENATE(AR$9,","),#REF!,1)),IF(ISERROR(SEARCH(CONCATENATE(",",AR$9),#REF!,1)),"-",1),1)))</f>
        <v>-</v>
      </c>
      <c r="AS61" s="273"/>
      <c r="AT61" s="279" t="str">
        <f>IF(ISERROR(SEARCH(AT$9,#REF!,1)),"-",IF(COUNTIF(#REF!,AT$9)=1,1,IF(ISERROR(SEARCH(CONCATENATE(AT$9,","),#REF!,1)),IF(ISERROR(SEARCH(CONCATENATE(",",AT$9),#REF!,1)),"-",1),1)))</f>
        <v>-</v>
      </c>
      <c r="AU61" s="279" t="str">
        <f>IF(ISERROR(SEARCH(AU$9,#REF!,1)),"-",IF(COUNTIF(#REF!,AU$9)=1,1,IF(ISERROR(SEARCH(CONCATENATE(AU$9,","),#REF!,1)),IF(ISERROR(SEARCH(CONCATENATE(",",AU$9),#REF!,1)),"-",1),1)))</f>
        <v>-</v>
      </c>
      <c r="AV61" s="279" t="str">
        <f>IF(ISERROR(SEARCH(AV$9,#REF!,1)),"-",IF(COUNTIF(#REF!,AV$9)=1,1,IF(ISERROR(SEARCH(CONCATENATE(AV$9,","),#REF!,1)),IF(ISERROR(SEARCH(CONCATENATE(",",AV$9),#REF!,1)),"-",1),1)))</f>
        <v>-</v>
      </c>
      <c r="AW61" s="279" t="str">
        <f>IF(ISERROR(SEARCH(AW$9,#REF!,1)),"-",IF(COUNTIF(#REF!,AW$9)=1,1,IF(ISERROR(SEARCH(CONCATENATE(AW$9,","),#REF!,1)),IF(ISERROR(SEARCH(CONCATENATE(",",AW$9),#REF!,1)),"-",1),1)))</f>
        <v>-</v>
      </c>
      <c r="AX61" s="279" t="str">
        <f>IF(ISERROR(SEARCH(AX$9,#REF!,1)),"-",IF(COUNTIF(#REF!,AX$9)=1,1,IF(ISERROR(SEARCH(CONCATENATE(AX$9,","),#REF!,1)),IF(ISERROR(SEARCH(CONCATENATE(",",AX$9),#REF!,1)),"-",1),1)))</f>
        <v>-</v>
      </c>
      <c r="AY61" s="279" t="str">
        <f>IF(ISERROR(SEARCH(AY$9,#REF!,1)),"-",IF(COUNTIF(#REF!,AY$9)=1,1,IF(ISERROR(SEARCH(CONCATENATE(AY$9,","),#REF!,1)),IF(ISERROR(SEARCH(CONCATENATE(",",AY$9),#REF!,1)),"-",1),1)))</f>
        <v>-</v>
      </c>
      <c r="AZ61" s="279" t="str">
        <f>IF(ISERROR(SEARCH(AZ$9,#REF!,1)),"-",IF(COUNTIF(#REF!,AZ$9)=1,1,IF(ISERROR(SEARCH(CONCATENATE(AZ$9,","),#REF!,1)),IF(ISERROR(SEARCH(CONCATENATE(",",AZ$9),#REF!,1)),"-",1),1)))</f>
        <v>-</v>
      </c>
      <c r="BA61" s="279" t="str">
        <f>IF(ISERROR(SEARCH(BA$9,#REF!,1)),"-",IF(COUNTIF(#REF!,BA$9)=1,1,IF(ISERROR(SEARCH(CONCATENATE(BA$9,","),#REF!,1)),IF(ISERROR(SEARCH(CONCATENATE(",",BA$9),#REF!,1)),"-",1),1)))</f>
        <v>-</v>
      </c>
      <c r="BB61" s="279" t="str">
        <f>IF(ISERROR(SEARCH(BB$9,#REF!,1)),"-",IF(COUNTIF(#REF!,BB$9)=1,1,IF(ISERROR(SEARCH(CONCATENATE(BB$9,","),#REF!,1)),IF(ISERROR(SEARCH(CONCATENATE(",",BB$9),#REF!,1)),"-",1),1)))</f>
        <v>-</v>
      </c>
      <c r="BC61" s="273"/>
      <c r="BD61" s="279" t="str">
        <f>IF(ISERROR(SEARCH(BD$9,#REF!,1)),"-",IF(COUNTIF(#REF!,BD$9)=1,1,IF(ISERROR(SEARCH(CONCATENATE(BD$9,","),#REF!,1)),IF(ISERROR(SEARCH(CONCATENATE(",",BD$9),#REF!,1)),"-",1),1)))</f>
        <v>-</v>
      </c>
      <c r="BE61" s="279" t="str">
        <f>IF(ISERROR(SEARCH(BE$9,#REF!,1)),"-",IF(COUNTIF(#REF!,BE$9)=1,1,IF(ISERROR(SEARCH(CONCATENATE(BE$9,","),#REF!,1)),IF(ISERROR(SEARCH(CONCATENATE(",",BE$9),#REF!,1)),"-",1),1)))</f>
        <v>-</v>
      </c>
      <c r="BF61" s="279" t="str">
        <f>IF(ISERROR(SEARCH(BF$9,#REF!,1)),"-",IF(COUNTIF(#REF!,BF$9)=1,1,IF(ISERROR(SEARCH(CONCATENATE(BF$9,","),#REF!,1)),IF(ISERROR(SEARCH(CONCATENATE(",",BF$9),#REF!,1)),"-",1),1)))</f>
        <v>-</v>
      </c>
      <c r="BG61" s="279" t="str">
        <f>IF(ISERROR(SEARCH(BG$9,#REF!,1)),"-",IF(COUNTIF(#REF!,BG$9)=1,1,IF(ISERROR(SEARCH(CONCATENATE(BG$9,","),#REF!,1)),IF(ISERROR(SEARCH(CONCATENATE(",",BG$9),#REF!,1)),"-",1),1)))</f>
        <v>-</v>
      </c>
      <c r="BH61" s="279" t="str">
        <f>IF(ISERROR(SEARCH(BH$9,#REF!,1)),"-",IF(COUNTIF(#REF!,BH$9)=1,1,IF(ISERROR(SEARCH(CONCATENATE(BH$9,","),#REF!,1)),IF(ISERROR(SEARCH(CONCATENATE(",",BH$9),#REF!,1)),"-",1),1)))</f>
        <v>-</v>
      </c>
      <c r="BI61" s="279" t="str">
        <f>IF(ISERROR(SEARCH(BI$9,#REF!,1)),"-",IF(COUNTIF(#REF!,BI$9)=1,1,IF(ISERROR(SEARCH(CONCATENATE(BI$9,","),#REF!,1)),IF(ISERROR(SEARCH(CONCATENATE(",",BI$9),#REF!,1)),"-",1),1)))</f>
        <v>-</v>
      </c>
      <c r="BJ61" s="279" t="str">
        <f>IF(ISERROR(SEARCH(BJ$9,#REF!,1)),"-",IF(COUNTIF(#REF!,BJ$9)=1,1,IF(ISERROR(SEARCH(CONCATENATE(BJ$9,","),#REF!,1)),IF(ISERROR(SEARCH(CONCATENATE(",",BJ$9),#REF!,1)),"-",1),1)))</f>
        <v>-</v>
      </c>
      <c r="BK61" s="279" t="str">
        <f>IF(ISERROR(SEARCH(BK$9,#REF!,1)),"-",IF(COUNTIF(#REF!,BK$9)=1,1,IF(ISERROR(SEARCH(CONCATENATE(BK$9,","),#REF!,1)),IF(ISERROR(SEARCH(CONCATENATE(",",BK$9),#REF!,1)),"-",1),1)))</f>
        <v>-</v>
      </c>
      <c r="BL61" s="279" t="str">
        <f>IF(ISERROR(SEARCH(BL$9,#REF!,1)),"-",IF(COUNTIF(#REF!,BL$9)=1,1,IF(ISERROR(SEARCH(CONCATENATE(BL$9,","),#REF!,1)),IF(ISERROR(SEARCH(CONCATENATE(",",BL$9),#REF!,1)),"-",1),1)))</f>
        <v>-</v>
      </c>
      <c r="BM61" s="273"/>
      <c r="BN61" s="279"/>
      <c r="BO61" s="279"/>
      <c r="BP61" s="279"/>
      <c r="BQ61" s="279"/>
      <c r="BR61" s="279"/>
      <c r="BS61" s="279"/>
      <c r="BT61" s="279"/>
      <c r="BU61" s="279"/>
      <c r="BV61" s="263"/>
      <c r="BW61" s="213"/>
    </row>
    <row r="62" spans="1:75" ht="25.5">
      <c r="A62" s="268" t="s">
        <v>366</v>
      </c>
      <c r="B62" s="269" t="s">
        <v>412</v>
      </c>
      <c r="C62" s="247"/>
      <c r="D62" s="247">
        <v>3</v>
      </c>
      <c r="E62" s="247"/>
      <c r="F62" s="247"/>
      <c r="G62" s="247">
        <v>4</v>
      </c>
      <c r="H62" s="265">
        <f>G62*30</f>
        <v>120</v>
      </c>
      <c r="I62" s="265">
        <v>60</v>
      </c>
      <c r="J62" s="265"/>
      <c r="K62" s="264"/>
      <c r="L62" s="264"/>
      <c r="M62" s="264"/>
      <c r="N62" s="340">
        <f>H62-I62</f>
        <v>60</v>
      </c>
      <c r="O62" s="280"/>
      <c r="P62" s="264"/>
      <c r="Q62" s="264">
        <f>I62/Q8</f>
        <v>3.3333333333333335</v>
      </c>
      <c r="R62" s="264"/>
      <c r="S62" s="265"/>
      <c r="T62" s="265"/>
      <c r="U62" s="265"/>
      <c r="V62" s="264"/>
      <c r="W62" s="265"/>
      <c r="X62" s="265"/>
      <c r="Y62" s="265"/>
      <c r="Z62" s="266" t="str">
        <f>IF(ISERROR(SEARCH(Z$9,#REF!,1)),"-",IF(COUNTIF(#REF!,Z$9)=1,1,IF(ISERROR(SEARCH(CONCATENATE(Z$9,","),#REF!,1)),IF(ISERROR(SEARCH(CONCATENATE(",",Z$9),#REF!,1)),"-",1),1)))</f>
        <v>-</v>
      </c>
      <c r="AA62" s="266" t="str">
        <f>IF(ISERROR(SEARCH(AA$9,#REF!,1)),"-",IF(COUNTIF(#REF!,AA$9)=1,1,IF(ISERROR(SEARCH(CONCATENATE(AA$9,","),#REF!,1)),IF(ISERROR(SEARCH(CONCATENATE(",",AA$9),#REF!,1)),"-",1),1)))</f>
        <v>-</v>
      </c>
      <c r="AB62" s="266" t="str">
        <f>IF(ISERROR(SEARCH(AB$9,#REF!,1)),"-",IF(COUNTIF(#REF!,AB$9)=1,1,IF(ISERROR(SEARCH(CONCATENATE(AB$9,","),#REF!,1)),IF(ISERROR(SEARCH(CONCATENATE(",",AB$9),#REF!,1)),"-",1),1)))</f>
        <v>-</v>
      </c>
      <c r="AC62" s="266" t="str">
        <f>IF(ISERROR(SEARCH(AC$9,#REF!,1)),"-",IF(COUNTIF(#REF!,AC$9)=1,1,IF(ISERROR(SEARCH(CONCATENATE(AC$9,","),#REF!,1)),IF(ISERROR(SEARCH(CONCATENATE(",",AC$9),#REF!,1)),"-",1),1)))</f>
        <v>-</v>
      </c>
      <c r="AD62" s="266" t="str">
        <f>IF(ISERROR(SEARCH(AD$9,#REF!,1)),"-",IF(COUNTIF(#REF!,AD$9)=1,1,IF(ISERROR(SEARCH(CONCATENATE(AD$9,","),#REF!,1)),IF(ISERROR(SEARCH(CONCATENATE(",",AD$9),#REF!,1)),"-",1),1)))</f>
        <v>-</v>
      </c>
      <c r="AE62" s="266" t="str">
        <f>IF(ISERROR(SEARCH(AE$9,#REF!,1)),"-",IF(COUNTIF(#REF!,AE$9)=1,1,IF(ISERROR(SEARCH(CONCATENATE(AE$9,","),#REF!,1)),IF(ISERROR(SEARCH(CONCATENATE(",",AE$9),#REF!,1)),"-",1),1)))</f>
        <v>-</v>
      </c>
      <c r="AF62" s="266" t="str">
        <f>IF(ISERROR(SEARCH(AF$9,#REF!,1)),"-",IF(COUNTIF(#REF!,AF$9)=1,1,IF(ISERROR(SEARCH(CONCATENATE(AF$9,","),#REF!,1)),IF(ISERROR(SEARCH(CONCATENATE(",",AF$9),#REF!,1)),"-",1),1)))</f>
        <v>-</v>
      </c>
      <c r="AG62" s="266" t="str">
        <f>IF(ISERROR(SEARCH(AG$9,#REF!,1)),"-",IF(COUNTIF(#REF!,AG$9)=1,1,IF(ISERROR(SEARCH(CONCATENATE(AG$9,","),#REF!,1)),IF(ISERROR(SEARCH(CONCATENATE(",",AG$9),#REF!,1)),"-",1),1)))</f>
        <v>-</v>
      </c>
      <c r="AH62" s="266" t="str">
        <f>IF(ISERROR(SEARCH(AH$9,#REF!,1)),"-",IF(COUNTIF(#REF!,AH$9)=1,1,IF(ISERROR(SEARCH(CONCATENATE(AH$9,","),#REF!,1)),IF(ISERROR(SEARCH(CONCATENATE(",",AH$9),#REF!,1)),"-",1),1)))</f>
        <v>-</v>
      </c>
      <c r="AI62" s="265"/>
      <c r="AJ62" s="266" t="str">
        <f>IF(ISERROR(SEARCH(AJ$9,#REF!,1)),"-",IF(COUNTIF(#REF!,AJ$9)=1,1,IF(ISERROR(SEARCH(CONCATENATE(AJ$9,","),#REF!,1)),IF(ISERROR(SEARCH(CONCATENATE(",",AJ$9),#REF!,1)),"-",1),1)))</f>
        <v>-</v>
      </c>
      <c r="AK62" s="266" t="str">
        <f>IF(ISERROR(SEARCH(AK$9,#REF!,1)),"-",IF(COUNTIF(#REF!,AK$9)=1,1,IF(ISERROR(SEARCH(CONCATENATE(AK$9,","),#REF!,1)),IF(ISERROR(SEARCH(CONCATENATE(",",AK$9),#REF!,1)),"-",1),1)))</f>
        <v>-</v>
      </c>
      <c r="AL62" s="266" t="str">
        <f>IF(ISERROR(SEARCH(AL$9,#REF!,1)),"-",IF(COUNTIF(#REF!,AL$9)=1,1,IF(ISERROR(SEARCH(CONCATENATE(AL$9,","),#REF!,1)),IF(ISERROR(SEARCH(CONCATENATE(",",AL$9),#REF!,1)),"-",1),1)))</f>
        <v>-</v>
      </c>
      <c r="AM62" s="266" t="str">
        <f>IF(ISERROR(SEARCH(AM$9,#REF!,1)),"-",IF(COUNTIF(#REF!,AM$9)=1,1,IF(ISERROR(SEARCH(CONCATENATE(AM$9,","),#REF!,1)),IF(ISERROR(SEARCH(CONCATENATE(",",AM$9),#REF!,1)),"-",1),1)))</f>
        <v>-</v>
      </c>
      <c r="AN62" s="266" t="str">
        <f>IF(ISERROR(SEARCH(AN$9,#REF!,1)),"-",IF(COUNTIF(#REF!,AN$9)=1,1,IF(ISERROR(SEARCH(CONCATENATE(AN$9,","),#REF!,1)),IF(ISERROR(SEARCH(CONCATENATE(",",AN$9),#REF!,1)),"-",1),1)))</f>
        <v>-</v>
      </c>
      <c r="AO62" s="266" t="str">
        <f>IF(ISERROR(SEARCH(AO$9,#REF!,1)),"-",IF(COUNTIF(#REF!,AO$9)=1,1,IF(ISERROR(SEARCH(CONCATENATE(AO$9,","),#REF!,1)),IF(ISERROR(SEARCH(CONCATENATE(",",AO$9),#REF!,1)),"-",1),1)))</f>
        <v>-</v>
      </c>
      <c r="AP62" s="266" t="str">
        <f>IF(ISERROR(SEARCH(AP$9,#REF!,1)),"-",IF(COUNTIF(#REF!,AP$9)=1,1,IF(ISERROR(SEARCH(CONCATENATE(AP$9,","),#REF!,1)),IF(ISERROR(SEARCH(CONCATENATE(",",AP$9),#REF!,1)),"-",1),1)))</f>
        <v>-</v>
      </c>
      <c r="AQ62" s="266" t="str">
        <f>IF(ISERROR(SEARCH(AQ$9,#REF!,1)),"-",IF(COUNTIF(#REF!,AQ$9)=1,1,IF(ISERROR(SEARCH(CONCATENATE(AQ$9,","),#REF!,1)),IF(ISERROR(SEARCH(CONCATENATE(",",AQ$9),#REF!,1)),"-",1),1)))</f>
        <v>-</v>
      </c>
      <c r="AR62" s="266" t="str">
        <f>IF(ISERROR(SEARCH(AR$9,#REF!,1)),"-",IF(COUNTIF(#REF!,AR$9)=1,1,IF(ISERROR(SEARCH(CONCATENATE(AR$9,","),#REF!,1)),IF(ISERROR(SEARCH(CONCATENATE(",",AR$9),#REF!,1)),"-",1),1)))</f>
        <v>-</v>
      </c>
      <c r="AS62" s="265"/>
      <c r="AT62" s="266" t="str">
        <f>IF(ISERROR(SEARCH(AT$9,#REF!,1)),"-",IF(COUNTIF(#REF!,AT$9)=1,1,IF(ISERROR(SEARCH(CONCATENATE(AT$9,","),#REF!,1)),IF(ISERROR(SEARCH(CONCATENATE(",",AT$9),#REF!,1)),"-",1),1)))</f>
        <v>-</v>
      </c>
      <c r="AU62" s="266" t="str">
        <f>IF(ISERROR(SEARCH(AU$9,#REF!,1)),"-",IF(COUNTIF(#REF!,AU$9)=1,1,IF(ISERROR(SEARCH(CONCATENATE(AU$9,","),#REF!,1)),IF(ISERROR(SEARCH(CONCATENATE(",",AU$9),#REF!,1)),"-",1),1)))</f>
        <v>-</v>
      </c>
      <c r="AV62" s="266" t="str">
        <f>IF(ISERROR(SEARCH(AV$9,#REF!,1)),"-",IF(COUNTIF(#REF!,AV$9)=1,1,IF(ISERROR(SEARCH(CONCATENATE(AV$9,","),#REF!,1)),IF(ISERROR(SEARCH(CONCATENATE(",",AV$9),#REF!,1)),"-",1),1)))</f>
        <v>-</v>
      </c>
      <c r="AW62" s="266" t="str">
        <f>IF(ISERROR(SEARCH(AW$9,#REF!,1)),"-",IF(COUNTIF(#REF!,AW$9)=1,1,IF(ISERROR(SEARCH(CONCATENATE(AW$9,","),#REF!,1)),IF(ISERROR(SEARCH(CONCATENATE(",",AW$9),#REF!,1)),"-",1),1)))</f>
        <v>-</v>
      </c>
      <c r="AX62" s="266" t="str">
        <f>IF(ISERROR(SEARCH(AX$9,#REF!,1)),"-",IF(COUNTIF(#REF!,AX$9)=1,1,IF(ISERROR(SEARCH(CONCATENATE(AX$9,","),#REF!,1)),IF(ISERROR(SEARCH(CONCATENATE(",",AX$9),#REF!,1)),"-",1),1)))</f>
        <v>-</v>
      </c>
      <c r="AY62" s="266" t="str">
        <f>IF(ISERROR(SEARCH(AY$9,#REF!,1)),"-",IF(COUNTIF(#REF!,AY$9)=1,1,IF(ISERROR(SEARCH(CONCATENATE(AY$9,","),#REF!,1)),IF(ISERROR(SEARCH(CONCATENATE(",",AY$9),#REF!,1)),"-",1),1)))</f>
        <v>-</v>
      </c>
      <c r="AZ62" s="266" t="str">
        <f>IF(ISERROR(SEARCH(AZ$9,#REF!,1)),"-",IF(COUNTIF(#REF!,AZ$9)=1,1,IF(ISERROR(SEARCH(CONCATENATE(AZ$9,","),#REF!,1)),IF(ISERROR(SEARCH(CONCATENATE(",",AZ$9),#REF!,1)),"-",1),1)))</f>
        <v>-</v>
      </c>
      <c r="BA62" s="266" t="str">
        <f>IF(ISERROR(SEARCH(BA$9,#REF!,1)),"-",IF(COUNTIF(#REF!,BA$9)=1,1,IF(ISERROR(SEARCH(CONCATENATE(BA$9,","),#REF!,1)),IF(ISERROR(SEARCH(CONCATENATE(",",BA$9),#REF!,1)),"-",1),1)))</f>
        <v>-</v>
      </c>
      <c r="BB62" s="266" t="str">
        <f>IF(ISERROR(SEARCH(BB$9,#REF!,1)),"-",IF(COUNTIF(#REF!,BB$9)=1,1,IF(ISERROR(SEARCH(CONCATENATE(BB$9,","),#REF!,1)),IF(ISERROR(SEARCH(CONCATENATE(",",BB$9),#REF!,1)),"-",1),1)))</f>
        <v>-</v>
      </c>
      <c r="BC62" s="265"/>
      <c r="BD62" s="266" t="str">
        <f>IF(ISERROR(SEARCH(BD$9,#REF!,1)),"-",IF(COUNTIF(#REF!,BD$9)=1,1,IF(ISERROR(SEARCH(CONCATENATE(BD$9,","),#REF!,1)),IF(ISERROR(SEARCH(CONCATENATE(",",BD$9),#REF!,1)),"-",1),1)))</f>
        <v>-</v>
      </c>
      <c r="BE62" s="266" t="str">
        <f>IF(ISERROR(SEARCH(BE$9,#REF!,1)),"-",IF(COUNTIF(#REF!,BE$9)=1,1,IF(ISERROR(SEARCH(CONCATENATE(BE$9,","),#REF!,1)),IF(ISERROR(SEARCH(CONCATENATE(",",BE$9),#REF!,1)),"-",1),1)))</f>
        <v>-</v>
      </c>
      <c r="BF62" s="266" t="str">
        <f>IF(ISERROR(SEARCH(BF$9,#REF!,1)),"-",IF(COUNTIF(#REF!,BF$9)=1,1,IF(ISERROR(SEARCH(CONCATENATE(BF$9,","),#REF!,1)),IF(ISERROR(SEARCH(CONCATENATE(",",BF$9),#REF!,1)),"-",1),1)))</f>
        <v>-</v>
      </c>
      <c r="BG62" s="266" t="str">
        <f>IF(ISERROR(SEARCH(BG$9,#REF!,1)),"-",IF(COUNTIF(#REF!,BG$9)=1,1,IF(ISERROR(SEARCH(CONCATENATE(BG$9,","),#REF!,1)),IF(ISERROR(SEARCH(CONCATENATE(",",BG$9),#REF!,1)),"-",1),1)))</f>
        <v>-</v>
      </c>
      <c r="BH62" s="266" t="str">
        <f>IF(ISERROR(SEARCH(BH$9,#REF!,1)),"-",IF(COUNTIF(#REF!,BH$9)=1,1,IF(ISERROR(SEARCH(CONCATENATE(BH$9,","),#REF!,1)),IF(ISERROR(SEARCH(CONCATENATE(",",BH$9),#REF!,1)),"-",1),1)))</f>
        <v>-</v>
      </c>
      <c r="BI62" s="266" t="str">
        <f>IF(ISERROR(SEARCH(BI$9,#REF!,1)),"-",IF(COUNTIF(#REF!,BI$9)=1,1,IF(ISERROR(SEARCH(CONCATENATE(BI$9,","),#REF!,1)),IF(ISERROR(SEARCH(CONCATENATE(",",BI$9),#REF!,1)),"-",1),1)))</f>
        <v>-</v>
      </c>
      <c r="BJ62" s="266" t="str">
        <f>IF(ISERROR(SEARCH(BJ$9,#REF!,1)),"-",IF(COUNTIF(#REF!,BJ$9)=1,1,IF(ISERROR(SEARCH(CONCATENATE(BJ$9,","),#REF!,1)),IF(ISERROR(SEARCH(CONCATENATE(",",BJ$9),#REF!,1)),"-",1),1)))</f>
        <v>-</v>
      </c>
      <c r="BK62" s="266" t="str">
        <f>IF(ISERROR(SEARCH(BK$9,#REF!,1)),"-",IF(COUNTIF(#REF!,BK$9)=1,1,IF(ISERROR(SEARCH(CONCATENATE(BK$9,","),#REF!,1)),IF(ISERROR(SEARCH(CONCATENATE(",",BK$9),#REF!,1)),"-",1),1)))</f>
        <v>-</v>
      </c>
      <c r="BL62" s="266" t="str">
        <f>IF(ISERROR(SEARCH(BL$9,#REF!,1)),"-",IF(COUNTIF(#REF!,BL$9)=1,1,IF(ISERROR(SEARCH(CONCATENATE(BL$9,","),#REF!,1)),IF(ISERROR(SEARCH(CONCATENATE(",",BL$9),#REF!,1)),"-",1),1)))</f>
        <v>-</v>
      </c>
      <c r="BM62" s="265"/>
      <c r="BN62" s="266"/>
      <c r="BO62" s="266"/>
      <c r="BP62" s="266"/>
      <c r="BQ62" s="266"/>
      <c r="BR62" s="266"/>
      <c r="BS62" s="266"/>
      <c r="BT62" s="266"/>
      <c r="BU62" s="266"/>
      <c r="BV62" s="267"/>
      <c r="BW62" s="213"/>
    </row>
    <row r="63" spans="1:75" ht="34.5" customHeight="1">
      <c r="A63" s="268" t="s">
        <v>367</v>
      </c>
      <c r="B63" s="269" t="s">
        <v>412</v>
      </c>
      <c r="C63" s="247"/>
      <c r="D63" s="247">
        <v>4</v>
      </c>
      <c r="E63" s="247"/>
      <c r="F63" s="247"/>
      <c r="G63" s="247">
        <v>4</v>
      </c>
      <c r="H63" s="265">
        <f t="shared" ref="H63:H71" si="50">G63*30</f>
        <v>120</v>
      </c>
      <c r="I63" s="265">
        <v>60</v>
      </c>
      <c r="J63" s="265"/>
      <c r="K63" s="264"/>
      <c r="L63" s="264"/>
      <c r="M63" s="264"/>
      <c r="N63" s="340">
        <f t="shared" ref="N63:N71" si="51">H63-I63</f>
        <v>60</v>
      </c>
      <c r="O63" s="280"/>
      <c r="P63" s="264"/>
      <c r="Q63" s="264"/>
      <c r="R63" s="264">
        <f>I63/R8</f>
        <v>3.75</v>
      </c>
      <c r="S63" s="264"/>
      <c r="T63" s="265"/>
      <c r="U63" s="265"/>
      <c r="V63" s="264"/>
      <c r="W63" s="265"/>
      <c r="X63" s="265"/>
      <c r="Y63" s="265"/>
      <c r="Z63" s="266" t="str">
        <f>IF(ISERROR(SEARCH(Z$9,#REF!,1)),"-",IF(COUNTIF(#REF!,Z$9)=1,1,IF(ISERROR(SEARCH(CONCATENATE(Z$9,","),#REF!,1)),IF(ISERROR(SEARCH(CONCATENATE(",",Z$9),#REF!,1)),"-",1),1)))</f>
        <v>-</v>
      </c>
      <c r="AA63" s="266" t="str">
        <f>IF(ISERROR(SEARCH(AA$9,#REF!,1)),"-",IF(COUNTIF(#REF!,AA$9)=1,1,IF(ISERROR(SEARCH(CONCATENATE(AA$9,","),#REF!,1)),IF(ISERROR(SEARCH(CONCATENATE(",",AA$9),#REF!,1)),"-",1),1)))</f>
        <v>-</v>
      </c>
      <c r="AB63" s="266" t="str">
        <f>IF(ISERROR(SEARCH(AB$9,#REF!,1)),"-",IF(COUNTIF(#REF!,AB$9)=1,1,IF(ISERROR(SEARCH(CONCATENATE(AB$9,","),#REF!,1)),IF(ISERROR(SEARCH(CONCATENATE(",",AB$9),#REF!,1)),"-",1),1)))</f>
        <v>-</v>
      </c>
      <c r="AC63" s="266" t="str">
        <f>IF(ISERROR(SEARCH(AC$9,#REF!,1)),"-",IF(COUNTIF(#REF!,AC$9)=1,1,IF(ISERROR(SEARCH(CONCATENATE(AC$9,","),#REF!,1)),IF(ISERROR(SEARCH(CONCATENATE(",",AC$9),#REF!,1)),"-",1),1)))</f>
        <v>-</v>
      </c>
      <c r="AD63" s="266" t="str">
        <f>IF(ISERROR(SEARCH(AD$9,#REF!,1)),"-",IF(COUNTIF(#REF!,AD$9)=1,1,IF(ISERROR(SEARCH(CONCATENATE(AD$9,","),#REF!,1)),IF(ISERROR(SEARCH(CONCATENATE(",",AD$9),#REF!,1)),"-",1),1)))</f>
        <v>-</v>
      </c>
      <c r="AE63" s="266" t="str">
        <f>IF(ISERROR(SEARCH(AE$9,#REF!,1)),"-",IF(COUNTIF(#REF!,AE$9)=1,1,IF(ISERROR(SEARCH(CONCATENATE(AE$9,","),#REF!,1)),IF(ISERROR(SEARCH(CONCATENATE(",",AE$9),#REF!,1)),"-",1),1)))</f>
        <v>-</v>
      </c>
      <c r="AF63" s="266" t="str">
        <f>IF(ISERROR(SEARCH(AF$9,#REF!,1)),"-",IF(COUNTIF(#REF!,AF$9)=1,1,IF(ISERROR(SEARCH(CONCATENATE(AF$9,","),#REF!,1)),IF(ISERROR(SEARCH(CONCATENATE(",",AF$9),#REF!,1)),"-",1),1)))</f>
        <v>-</v>
      </c>
      <c r="AG63" s="266" t="str">
        <f>IF(ISERROR(SEARCH(AG$9,#REF!,1)),"-",IF(COUNTIF(#REF!,AG$9)=1,1,IF(ISERROR(SEARCH(CONCATENATE(AG$9,","),#REF!,1)),IF(ISERROR(SEARCH(CONCATENATE(",",AG$9),#REF!,1)),"-",1),1)))</f>
        <v>-</v>
      </c>
      <c r="AH63" s="266" t="str">
        <f>IF(ISERROR(SEARCH(AH$9,#REF!,1)),"-",IF(COUNTIF(#REF!,AH$9)=1,1,IF(ISERROR(SEARCH(CONCATENATE(AH$9,","),#REF!,1)),IF(ISERROR(SEARCH(CONCATENATE(",",AH$9),#REF!,1)),"-",1),1)))</f>
        <v>-</v>
      </c>
      <c r="AI63" s="265"/>
      <c r="AJ63" s="266" t="str">
        <f>IF(ISERROR(SEARCH(AJ$9,#REF!,1)),"-",IF(COUNTIF(#REF!,AJ$9)=1,1,IF(ISERROR(SEARCH(CONCATENATE(AJ$9,","),#REF!,1)),IF(ISERROR(SEARCH(CONCATENATE(",",AJ$9),#REF!,1)),"-",1),1)))</f>
        <v>-</v>
      </c>
      <c r="AK63" s="266" t="str">
        <f>IF(ISERROR(SEARCH(AK$9,#REF!,1)),"-",IF(COUNTIF(#REF!,AK$9)=1,1,IF(ISERROR(SEARCH(CONCATENATE(AK$9,","),#REF!,1)),IF(ISERROR(SEARCH(CONCATENATE(",",AK$9),#REF!,1)),"-",1),1)))</f>
        <v>-</v>
      </c>
      <c r="AL63" s="266" t="str">
        <f>IF(ISERROR(SEARCH(AL$9,#REF!,1)),"-",IF(COUNTIF(#REF!,AL$9)=1,1,IF(ISERROR(SEARCH(CONCATENATE(AL$9,","),#REF!,1)),IF(ISERROR(SEARCH(CONCATENATE(",",AL$9),#REF!,1)),"-",1),1)))</f>
        <v>-</v>
      </c>
      <c r="AM63" s="266" t="str">
        <f>IF(ISERROR(SEARCH(AM$9,#REF!,1)),"-",IF(COUNTIF(#REF!,AM$9)=1,1,IF(ISERROR(SEARCH(CONCATENATE(AM$9,","),#REF!,1)),IF(ISERROR(SEARCH(CONCATENATE(",",AM$9),#REF!,1)),"-",1),1)))</f>
        <v>-</v>
      </c>
      <c r="AN63" s="266" t="str">
        <f>IF(ISERROR(SEARCH(AN$9,#REF!,1)),"-",IF(COUNTIF(#REF!,AN$9)=1,1,IF(ISERROR(SEARCH(CONCATENATE(AN$9,","),#REF!,1)),IF(ISERROR(SEARCH(CONCATENATE(",",AN$9),#REF!,1)),"-",1),1)))</f>
        <v>-</v>
      </c>
      <c r="AO63" s="266" t="str">
        <f>IF(ISERROR(SEARCH(AO$9,#REF!,1)),"-",IF(COUNTIF(#REF!,AO$9)=1,1,IF(ISERROR(SEARCH(CONCATENATE(AO$9,","),#REF!,1)),IF(ISERROR(SEARCH(CONCATENATE(",",AO$9),#REF!,1)),"-",1),1)))</f>
        <v>-</v>
      </c>
      <c r="AP63" s="266" t="str">
        <f>IF(ISERROR(SEARCH(AP$9,#REF!,1)),"-",IF(COUNTIF(#REF!,AP$9)=1,1,IF(ISERROR(SEARCH(CONCATENATE(AP$9,","),#REF!,1)),IF(ISERROR(SEARCH(CONCATENATE(",",AP$9),#REF!,1)),"-",1),1)))</f>
        <v>-</v>
      </c>
      <c r="AQ63" s="266" t="str">
        <f>IF(ISERROR(SEARCH(AQ$9,#REF!,1)),"-",IF(COUNTIF(#REF!,AQ$9)=1,1,IF(ISERROR(SEARCH(CONCATENATE(AQ$9,","),#REF!,1)),IF(ISERROR(SEARCH(CONCATENATE(",",AQ$9),#REF!,1)),"-",1),1)))</f>
        <v>-</v>
      </c>
      <c r="AR63" s="266" t="str">
        <f>IF(ISERROR(SEARCH(AR$9,#REF!,1)),"-",IF(COUNTIF(#REF!,AR$9)=1,1,IF(ISERROR(SEARCH(CONCATENATE(AR$9,","),#REF!,1)),IF(ISERROR(SEARCH(CONCATENATE(",",AR$9),#REF!,1)),"-",1),1)))</f>
        <v>-</v>
      </c>
      <c r="AS63" s="265"/>
      <c r="AT63" s="266" t="str">
        <f>IF(ISERROR(SEARCH(AT$9,#REF!,1)),"-",IF(COUNTIF(#REF!,AT$9)=1,1,IF(ISERROR(SEARCH(CONCATENATE(AT$9,","),#REF!,1)),IF(ISERROR(SEARCH(CONCATENATE(",",AT$9),#REF!,1)),"-",1),1)))</f>
        <v>-</v>
      </c>
      <c r="AU63" s="266" t="str">
        <f>IF(ISERROR(SEARCH(AU$9,#REF!,1)),"-",IF(COUNTIF(#REF!,AU$9)=1,1,IF(ISERROR(SEARCH(CONCATENATE(AU$9,","),#REF!,1)),IF(ISERROR(SEARCH(CONCATENATE(",",AU$9),#REF!,1)),"-",1),1)))</f>
        <v>-</v>
      </c>
      <c r="AV63" s="266" t="str">
        <f>IF(ISERROR(SEARCH(AV$9,#REF!,1)),"-",IF(COUNTIF(#REF!,AV$9)=1,1,IF(ISERROR(SEARCH(CONCATENATE(AV$9,","),#REF!,1)),IF(ISERROR(SEARCH(CONCATENATE(",",AV$9),#REF!,1)),"-",1),1)))</f>
        <v>-</v>
      </c>
      <c r="AW63" s="266" t="str">
        <f>IF(ISERROR(SEARCH(AW$9,#REF!,1)),"-",IF(COUNTIF(#REF!,AW$9)=1,1,IF(ISERROR(SEARCH(CONCATENATE(AW$9,","),#REF!,1)),IF(ISERROR(SEARCH(CONCATENATE(",",AW$9),#REF!,1)),"-",1),1)))</f>
        <v>-</v>
      </c>
      <c r="AX63" s="266" t="str">
        <f>IF(ISERROR(SEARCH(AX$9,#REF!,1)),"-",IF(COUNTIF(#REF!,AX$9)=1,1,IF(ISERROR(SEARCH(CONCATENATE(AX$9,","),#REF!,1)),IF(ISERROR(SEARCH(CONCATENATE(",",AX$9),#REF!,1)),"-",1),1)))</f>
        <v>-</v>
      </c>
      <c r="AY63" s="266" t="str">
        <f>IF(ISERROR(SEARCH(AY$9,#REF!,1)),"-",IF(COUNTIF(#REF!,AY$9)=1,1,IF(ISERROR(SEARCH(CONCATENATE(AY$9,","),#REF!,1)),IF(ISERROR(SEARCH(CONCATENATE(",",AY$9),#REF!,1)),"-",1),1)))</f>
        <v>-</v>
      </c>
      <c r="AZ63" s="266" t="str">
        <f>IF(ISERROR(SEARCH(AZ$9,#REF!,1)),"-",IF(COUNTIF(#REF!,AZ$9)=1,1,IF(ISERROR(SEARCH(CONCATENATE(AZ$9,","),#REF!,1)),IF(ISERROR(SEARCH(CONCATENATE(",",AZ$9),#REF!,1)),"-",1),1)))</f>
        <v>-</v>
      </c>
      <c r="BA63" s="266" t="str">
        <f>IF(ISERROR(SEARCH(BA$9,#REF!,1)),"-",IF(COUNTIF(#REF!,BA$9)=1,1,IF(ISERROR(SEARCH(CONCATENATE(BA$9,","),#REF!,1)),IF(ISERROR(SEARCH(CONCATENATE(",",BA$9),#REF!,1)),"-",1),1)))</f>
        <v>-</v>
      </c>
      <c r="BB63" s="266" t="str">
        <f>IF(ISERROR(SEARCH(BB$9,#REF!,1)),"-",IF(COUNTIF(#REF!,BB$9)=1,1,IF(ISERROR(SEARCH(CONCATENATE(BB$9,","),#REF!,1)),IF(ISERROR(SEARCH(CONCATENATE(",",BB$9),#REF!,1)),"-",1),1)))</f>
        <v>-</v>
      </c>
      <c r="BC63" s="265"/>
      <c r="BD63" s="266" t="str">
        <f>IF(ISERROR(SEARCH(BD$9,#REF!,1)),"-",IF(COUNTIF(#REF!,BD$9)=1,1,IF(ISERROR(SEARCH(CONCATENATE(BD$9,","),#REF!,1)),IF(ISERROR(SEARCH(CONCATENATE(",",BD$9),#REF!,1)),"-",1),1)))</f>
        <v>-</v>
      </c>
      <c r="BE63" s="266" t="str">
        <f>IF(ISERROR(SEARCH(BE$9,#REF!,1)),"-",IF(COUNTIF(#REF!,BE$9)=1,1,IF(ISERROR(SEARCH(CONCATENATE(BE$9,","),#REF!,1)),IF(ISERROR(SEARCH(CONCATENATE(",",BE$9),#REF!,1)),"-",1),1)))</f>
        <v>-</v>
      </c>
      <c r="BF63" s="266" t="str">
        <f>IF(ISERROR(SEARCH(BF$9,#REF!,1)),"-",IF(COUNTIF(#REF!,BF$9)=1,1,IF(ISERROR(SEARCH(CONCATENATE(BF$9,","),#REF!,1)),IF(ISERROR(SEARCH(CONCATENATE(",",BF$9),#REF!,1)),"-",1),1)))</f>
        <v>-</v>
      </c>
      <c r="BG63" s="266" t="str">
        <f>IF(ISERROR(SEARCH(BG$9,#REF!,1)),"-",IF(COUNTIF(#REF!,BG$9)=1,1,IF(ISERROR(SEARCH(CONCATENATE(BG$9,","),#REF!,1)),IF(ISERROR(SEARCH(CONCATENATE(",",BG$9),#REF!,1)),"-",1),1)))</f>
        <v>-</v>
      </c>
      <c r="BH63" s="266" t="str">
        <f>IF(ISERROR(SEARCH(BH$9,#REF!,1)),"-",IF(COUNTIF(#REF!,BH$9)=1,1,IF(ISERROR(SEARCH(CONCATENATE(BH$9,","),#REF!,1)),IF(ISERROR(SEARCH(CONCATENATE(",",BH$9),#REF!,1)),"-",1),1)))</f>
        <v>-</v>
      </c>
      <c r="BI63" s="266" t="str">
        <f>IF(ISERROR(SEARCH(BI$9,#REF!,1)),"-",IF(COUNTIF(#REF!,BI$9)=1,1,IF(ISERROR(SEARCH(CONCATENATE(BI$9,","),#REF!,1)),IF(ISERROR(SEARCH(CONCATENATE(",",BI$9),#REF!,1)),"-",1),1)))</f>
        <v>-</v>
      </c>
      <c r="BJ63" s="266" t="str">
        <f>IF(ISERROR(SEARCH(BJ$9,#REF!,1)),"-",IF(COUNTIF(#REF!,BJ$9)=1,1,IF(ISERROR(SEARCH(CONCATENATE(BJ$9,","),#REF!,1)),IF(ISERROR(SEARCH(CONCATENATE(",",BJ$9),#REF!,1)),"-",1),1)))</f>
        <v>-</v>
      </c>
      <c r="BK63" s="266" t="str">
        <f>IF(ISERROR(SEARCH(BK$9,#REF!,1)),"-",IF(COUNTIF(#REF!,BK$9)=1,1,IF(ISERROR(SEARCH(CONCATENATE(BK$9,","),#REF!,1)),IF(ISERROR(SEARCH(CONCATENATE(",",BK$9),#REF!,1)),"-",1),1)))</f>
        <v>-</v>
      </c>
      <c r="BL63" s="266" t="str">
        <f>IF(ISERROR(SEARCH(BL$9,#REF!,1)),"-",IF(COUNTIF(#REF!,BL$9)=1,1,IF(ISERROR(SEARCH(CONCATENATE(BL$9,","),#REF!,1)),IF(ISERROR(SEARCH(CONCATENATE(",",BL$9),#REF!,1)),"-",1),1)))</f>
        <v>-</v>
      </c>
      <c r="BM63" s="265"/>
      <c r="BN63" s="266"/>
      <c r="BO63" s="266"/>
      <c r="BP63" s="266"/>
      <c r="BQ63" s="266"/>
      <c r="BR63" s="266"/>
      <c r="BS63" s="266"/>
      <c r="BT63" s="266"/>
      <c r="BU63" s="266"/>
      <c r="BV63" s="267"/>
      <c r="BW63" s="213"/>
    </row>
    <row r="64" spans="1:75" ht="25.5">
      <c r="A64" s="268" t="s">
        <v>368</v>
      </c>
      <c r="B64" s="269" t="s">
        <v>412</v>
      </c>
      <c r="C64" s="247"/>
      <c r="D64" s="247">
        <v>4</v>
      </c>
      <c r="E64" s="247"/>
      <c r="F64" s="247"/>
      <c r="G64" s="247">
        <v>4</v>
      </c>
      <c r="H64" s="265">
        <f>G64*30</f>
        <v>120</v>
      </c>
      <c r="I64" s="265">
        <v>60</v>
      </c>
      <c r="J64" s="265"/>
      <c r="K64" s="264"/>
      <c r="L64" s="264"/>
      <c r="M64" s="264"/>
      <c r="N64" s="340">
        <f>H64-I64</f>
        <v>60</v>
      </c>
      <c r="O64" s="280"/>
      <c r="P64" s="264"/>
      <c r="Q64" s="264"/>
      <c r="R64" s="264">
        <f>I64/R8</f>
        <v>3.75</v>
      </c>
      <c r="S64" s="264"/>
      <c r="T64" s="265"/>
      <c r="U64" s="265"/>
      <c r="V64" s="264"/>
      <c r="W64" s="265">
        <f ca="1">SUM(W58:W71)</f>
        <v>0</v>
      </c>
      <c r="X64" s="265">
        <f ca="1">SUM(X58:X71)</f>
        <v>0</v>
      </c>
      <c r="Y64" s="265"/>
      <c r="Z64" s="266" t="str">
        <f t="shared" ref="Z64:AH64" si="52">IF(ISERROR(SEARCH(Z$9,$C63,1)),"-",IF(COUNTIF($C63,Z$9)=1,1,IF(ISERROR(SEARCH(CONCATENATE(Z$9,","),$C63,1)),IF(ISERROR(SEARCH(CONCATENATE(",",Z$9),$C63,1)),"-",1),1)))</f>
        <v>-</v>
      </c>
      <c r="AA64" s="266" t="str">
        <f t="shared" si="52"/>
        <v>-</v>
      </c>
      <c r="AB64" s="266" t="str">
        <f t="shared" si="52"/>
        <v>-</v>
      </c>
      <c r="AC64" s="266" t="str">
        <f t="shared" si="52"/>
        <v>-</v>
      </c>
      <c r="AD64" s="266" t="str">
        <f t="shared" si="52"/>
        <v>-</v>
      </c>
      <c r="AE64" s="266" t="str">
        <f t="shared" si="52"/>
        <v>-</v>
      </c>
      <c r="AF64" s="266" t="str">
        <f t="shared" si="52"/>
        <v>-</v>
      </c>
      <c r="AG64" s="266" t="str">
        <f t="shared" si="52"/>
        <v>-</v>
      </c>
      <c r="AH64" s="266" t="str">
        <f t="shared" si="52"/>
        <v>-</v>
      </c>
      <c r="AI64" s="265"/>
      <c r="AJ64" s="266" t="str">
        <f t="shared" ref="AJ64:AR64" si="53">IF(ISERROR(SEARCH(AJ$9,$D63,1)),"-",IF(COUNTIF($D63,AJ$9)=1,1,IF(ISERROR(SEARCH(CONCATENATE(AJ$9,","),$D63,1)),IF(ISERROR(SEARCH(CONCATENATE(",",AJ$9),$D63,1)),"-",1),1)))</f>
        <v>-</v>
      </c>
      <c r="AK64" s="266" t="str">
        <f t="shared" si="53"/>
        <v>-</v>
      </c>
      <c r="AL64" s="266" t="str">
        <f t="shared" si="53"/>
        <v>-</v>
      </c>
      <c r="AM64" s="266">
        <f t="shared" si="53"/>
        <v>1</v>
      </c>
      <c r="AN64" s="266" t="str">
        <f t="shared" si="53"/>
        <v>-</v>
      </c>
      <c r="AO64" s="266" t="str">
        <f t="shared" si="53"/>
        <v>-</v>
      </c>
      <c r="AP64" s="266" t="str">
        <f t="shared" si="53"/>
        <v>-</v>
      </c>
      <c r="AQ64" s="266" t="str">
        <f t="shared" si="53"/>
        <v>-</v>
      </c>
      <c r="AR64" s="266" t="str">
        <f t="shared" si="53"/>
        <v>-</v>
      </c>
      <c r="AS64" s="265"/>
      <c r="AT64" s="266" t="str">
        <f t="shared" ref="AT64:BB64" si="54">IF(ISERROR(SEARCH(AT$9,$E63,1)),"-",IF(COUNTIF($E63,AT$9)=1,1,IF(ISERROR(SEARCH(CONCATENATE(AT$9,","),$E63,1)),IF(ISERROR(SEARCH(CONCATENATE(",",AT$9),$E63,1)),"-",1),1)))</f>
        <v>-</v>
      </c>
      <c r="AU64" s="266" t="str">
        <f t="shared" si="54"/>
        <v>-</v>
      </c>
      <c r="AV64" s="266" t="str">
        <f t="shared" si="54"/>
        <v>-</v>
      </c>
      <c r="AW64" s="266" t="str">
        <f t="shared" si="54"/>
        <v>-</v>
      </c>
      <c r="AX64" s="266" t="str">
        <f t="shared" si="54"/>
        <v>-</v>
      </c>
      <c r="AY64" s="266" t="str">
        <f t="shared" si="54"/>
        <v>-</v>
      </c>
      <c r="AZ64" s="266" t="str">
        <f t="shared" si="54"/>
        <v>-</v>
      </c>
      <c r="BA64" s="266" t="str">
        <f t="shared" si="54"/>
        <v>-</v>
      </c>
      <c r="BB64" s="266" t="str">
        <f t="shared" si="54"/>
        <v>-</v>
      </c>
      <c r="BC64" s="265"/>
      <c r="BD64" s="266" t="str">
        <f>IF(ISERROR(SEARCH(BD$9,#REF!,1)),"-",IF(COUNTIF(#REF!,BD$9)=1,1,IF(ISERROR(SEARCH(CONCATENATE(BD$9,","),#REF!,1)),IF(ISERROR(SEARCH(CONCATENATE(",",BD$9),#REF!,1)),"-",1),1)))</f>
        <v>-</v>
      </c>
      <c r="BE64" s="266" t="str">
        <f>IF(ISERROR(SEARCH(BE$9,#REF!,1)),"-",IF(COUNTIF(#REF!,BE$9)=1,1,IF(ISERROR(SEARCH(CONCATENATE(BE$9,","),#REF!,1)),IF(ISERROR(SEARCH(CONCATENATE(",",BE$9),#REF!,1)),"-",1),1)))</f>
        <v>-</v>
      </c>
      <c r="BF64" s="266" t="str">
        <f>IF(ISERROR(SEARCH(BF$9,#REF!,1)),"-",IF(COUNTIF(#REF!,BF$9)=1,1,IF(ISERROR(SEARCH(CONCATENATE(BF$9,","),#REF!,1)),IF(ISERROR(SEARCH(CONCATENATE(",",BF$9),#REF!,1)),"-",1),1)))</f>
        <v>-</v>
      </c>
      <c r="BG64" s="266" t="str">
        <f>IF(ISERROR(SEARCH(BG$9,#REF!,1)),"-",IF(COUNTIF(#REF!,BG$9)=1,1,IF(ISERROR(SEARCH(CONCATENATE(BG$9,","),#REF!,1)),IF(ISERROR(SEARCH(CONCATENATE(",",BG$9),#REF!,1)),"-",1),1)))</f>
        <v>-</v>
      </c>
      <c r="BH64" s="266" t="str">
        <f>IF(ISERROR(SEARCH(BH$9,#REF!,1)),"-",IF(COUNTIF(#REF!,BH$9)=1,1,IF(ISERROR(SEARCH(CONCATENATE(BH$9,","),#REF!,1)),IF(ISERROR(SEARCH(CONCATENATE(",",BH$9),#REF!,1)),"-",1),1)))</f>
        <v>-</v>
      </c>
      <c r="BI64" s="266" t="str">
        <f>IF(ISERROR(SEARCH(BI$9,#REF!,1)),"-",IF(COUNTIF(#REF!,BI$9)=1,1,IF(ISERROR(SEARCH(CONCATENATE(BI$9,","),#REF!,1)),IF(ISERROR(SEARCH(CONCATENATE(",",BI$9),#REF!,1)),"-",1),1)))</f>
        <v>-</v>
      </c>
      <c r="BJ64" s="266" t="str">
        <f>IF(ISERROR(SEARCH(BJ$9,#REF!,1)),"-",IF(COUNTIF(#REF!,BJ$9)=1,1,IF(ISERROR(SEARCH(CONCATENATE(BJ$9,","),#REF!,1)),IF(ISERROR(SEARCH(CONCATENATE(",",BJ$9),#REF!,1)),"-",1),1)))</f>
        <v>-</v>
      </c>
      <c r="BK64" s="266" t="str">
        <f>IF(ISERROR(SEARCH(BK$9,#REF!,1)),"-",IF(COUNTIF(#REF!,BK$9)=1,1,IF(ISERROR(SEARCH(CONCATENATE(BK$9,","),#REF!,1)),IF(ISERROR(SEARCH(CONCATENATE(",",BK$9),#REF!,1)),"-",1),1)))</f>
        <v>-</v>
      </c>
      <c r="BL64" s="266" t="str">
        <f>IF(ISERROR(SEARCH(BL$9,#REF!,1)),"-",IF(COUNTIF(#REF!,BL$9)=1,1,IF(ISERROR(SEARCH(CONCATENATE(BL$9,","),#REF!,1)),IF(ISERROR(SEARCH(CONCATENATE(",",BL$9),#REF!,1)),"-",1),1)))</f>
        <v>-</v>
      </c>
      <c r="BM64" s="265"/>
      <c r="BN64" s="266"/>
      <c r="BO64" s="266"/>
      <c r="BP64" s="266"/>
      <c r="BQ64" s="266"/>
      <c r="BR64" s="266"/>
      <c r="BS64" s="266"/>
      <c r="BT64" s="266"/>
      <c r="BU64" s="266"/>
      <c r="BV64" s="267"/>
      <c r="BW64" s="213"/>
    </row>
    <row r="65" spans="1:76" ht="25.5">
      <c r="A65" s="268" t="s">
        <v>369</v>
      </c>
      <c r="B65" s="269" t="s">
        <v>412</v>
      </c>
      <c r="C65" s="247"/>
      <c r="D65" s="247">
        <v>5</v>
      </c>
      <c r="E65" s="247"/>
      <c r="F65" s="247"/>
      <c r="G65" s="247">
        <v>4</v>
      </c>
      <c r="H65" s="265">
        <f t="shared" si="50"/>
        <v>120</v>
      </c>
      <c r="I65" s="265">
        <v>60</v>
      </c>
      <c r="J65" s="265"/>
      <c r="K65" s="264"/>
      <c r="L65" s="264"/>
      <c r="M65" s="264"/>
      <c r="N65" s="340">
        <f t="shared" si="51"/>
        <v>60</v>
      </c>
      <c r="O65" s="280"/>
      <c r="P65" s="264"/>
      <c r="Q65" s="264"/>
      <c r="R65" s="264"/>
      <c r="S65" s="264">
        <f>I65/S8</f>
        <v>3.3333333333333335</v>
      </c>
      <c r="T65" s="265"/>
      <c r="U65" s="265"/>
      <c r="V65" s="264"/>
      <c r="W65" s="265"/>
      <c r="X65" s="265"/>
      <c r="Y65" s="265"/>
      <c r="Z65" s="266" t="str">
        <f>IF(ISERROR(SEARCH(Z$9,#REF!,1)),"-",IF(COUNTIF(#REF!,Z$9)=1,1,IF(ISERROR(SEARCH(CONCATENATE(Z$9,","),#REF!,1)),IF(ISERROR(SEARCH(CONCATENATE(",",Z$9),#REF!,1)),"-",1),1)))</f>
        <v>-</v>
      </c>
      <c r="AA65" s="266" t="str">
        <f>IF(ISERROR(SEARCH(AA$9,#REF!,1)),"-",IF(COUNTIF(#REF!,AA$9)=1,1,IF(ISERROR(SEARCH(CONCATENATE(AA$9,","),#REF!,1)),IF(ISERROR(SEARCH(CONCATENATE(",",AA$9),#REF!,1)),"-",1),1)))</f>
        <v>-</v>
      </c>
      <c r="AB65" s="266" t="str">
        <f>IF(ISERROR(SEARCH(AB$9,#REF!,1)),"-",IF(COUNTIF(#REF!,AB$9)=1,1,IF(ISERROR(SEARCH(CONCATENATE(AB$9,","),#REF!,1)),IF(ISERROR(SEARCH(CONCATENATE(",",AB$9),#REF!,1)),"-",1),1)))</f>
        <v>-</v>
      </c>
      <c r="AC65" s="266" t="str">
        <f>IF(ISERROR(SEARCH(AC$9,#REF!,1)),"-",IF(COUNTIF(#REF!,AC$9)=1,1,IF(ISERROR(SEARCH(CONCATENATE(AC$9,","),#REF!,1)),IF(ISERROR(SEARCH(CONCATENATE(",",AC$9),#REF!,1)),"-",1),1)))</f>
        <v>-</v>
      </c>
      <c r="AD65" s="266" t="str">
        <f>IF(ISERROR(SEARCH(AD$9,#REF!,1)),"-",IF(COUNTIF(#REF!,AD$9)=1,1,IF(ISERROR(SEARCH(CONCATENATE(AD$9,","),#REF!,1)),IF(ISERROR(SEARCH(CONCATENATE(",",AD$9),#REF!,1)),"-",1),1)))</f>
        <v>-</v>
      </c>
      <c r="AE65" s="266" t="str">
        <f>IF(ISERROR(SEARCH(AE$9,#REF!,1)),"-",IF(COUNTIF(#REF!,AE$9)=1,1,IF(ISERROR(SEARCH(CONCATENATE(AE$9,","),#REF!,1)),IF(ISERROR(SEARCH(CONCATENATE(",",AE$9),#REF!,1)),"-",1),1)))</f>
        <v>-</v>
      </c>
      <c r="AF65" s="266" t="str">
        <f>IF(ISERROR(SEARCH(AF$9,#REF!,1)),"-",IF(COUNTIF(#REF!,AF$9)=1,1,IF(ISERROR(SEARCH(CONCATENATE(AF$9,","),#REF!,1)),IF(ISERROR(SEARCH(CONCATENATE(",",AF$9),#REF!,1)),"-",1),1)))</f>
        <v>-</v>
      </c>
      <c r="AG65" s="266" t="str">
        <f>IF(ISERROR(SEARCH(AG$9,#REF!,1)),"-",IF(COUNTIF(#REF!,AG$9)=1,1,IF(ISERROR(SEARCH(CONCATENATE(AG$9,","),#REF!,1)),IF(ISERROR(SEARCH(CONCATENATE(",",AG$9),#REF!,1)),"-",1),1)))</f>
        <v>-</v>
      </c>
      <c r="AH65" s="266" t="str">
        <f>IF(ISERROR(SEARCH(AH$9,#REF!,1)),"-",IF(COUNTIF(#REF!,AH$9)=1,1,IF(ISERROR(SEARCH(CONCATENATE(AH$9,","),#REF!,1)),IF(ISERROR(SEARCH(CONCATENATE(",",AH$9),#REF!,1)),"-",1),1)))</f>
        <v>-</v>
      </c>
      <c r="AI65" s="265"/>
      <c r="AJ65" s="266" t="str">
        <f>IF(ISERROR(SEARCH(AJ$9,#REF!,1)),"-",IF(COUNTIF(#REF!,AJ$9)=1,1,IF(ISERROR(SEARCH(CONCATENATE(AJ$9,","),#REF!,1)),IF(ISERROR(SEARCH(CONCATENATE(",",AJ$9),#REF!,1)),"-",1),1)))</f>
        <v>-</v>
      </c>
      <c r="AK65" s="266" t="str">
        <f>IF(ISERROR(SEARCH(AK$9,#REF!,1)),"-",IF(COUNTIF(#REF!,AK$9)=1,1,IF(ISERROR(SEARCH(CONCATENATE(AK$9,","),#REF!,1)),IF(ISERROR(SEARCH(CONCATENATE(",",AK$9),#REF!,1)),"-",1),1)))</f>
        <v>-</v>
      </c>
      <c r="AL65" s="266" t="str">
        <f>IF(ISERROR(SEARCH(AL$9,#REF!,1)),"-",IF(COUNTIF(#REF!,AL$9)=1,1,IF(ISERROR(SEARCH(CONCATENATE(AL$9,","),#REF!,1)),IF(ISERROR(SEARCH(CONCATENATE(",",AL$9),#REF!,1)),"-",1),1)))</f>
        <v>-</v>
      </c>
      <c r="AM65" s="266" t="str">
        <f>IF(ISERROR(SEARCH(AM$9,#REF!,1)),"-",IF(COUNTIF(#REF!,AM$9)=1,1,IF(ISERROR(SEARCH(CONCATENATE(AM$9,","),#REF!,1)),IF(ISERROR(SEARCH(CONCATENATE(",",AM$9),#REF!,1)),"-",1),1)))</f>
        <v>-</v>
      </c>
      <c r="AN65" s="266" t="str">
        <f>IF(ISERROR(SEARCH(AN$9,#REF!,1)),"-",IF(COUNTIF(#REF!,AN$9)=1,1,IF(ISERROR(SEARCH(CONCATENATE(AN$9,","),#REF!,1)),IF(ISERROR(SEARCH(CONCATENATE(",",AN$9),#REF!,1)),"-",1),1)))</f>
        <v>-</v>
      </c>
      <c r="AO65" s="266" t="str">
        <f>IF(ISERROR(SEARCH(AO$9,#REF!,1)),"-",IF(COUNTIF(#REF!,AO$9)=1,1,IF(ISERROR(SEARCH(CONCATENATE(AO$9,","),#REF!,1)),IF(ISERROR(SEARCH(CONCATENATE(",",AO$9),#REF!,1)),"-",1),1)))</f>
        <v>-</v>
      </c>
      <c r="AP65" s="266" t="str">
        <f>IF(ISERROR(SEARCH(AP$9,#REF!,1)),"-",IF(COUNTIF(#REF!,AP$9)=1,1,IF(ISERROR(SEARCH(CONCATENATE(AP$9,","),#REF!,1)),IF(ISERROR(SEARCH(CONCATENATE(",",AP$9),#REF!,1)),"-",1),1)))</f>
        <v>-</v>
      </c>
      <c r="AQ65" s="266" t="str">
        <f>IF(ISERROR(SEARCH(AQ$9,#REF!,1)),"-",IF(COUNTIF(#REF!,AQ$9)=1,1,IF(ISERROR(SEARCH(CONCATENATE(AQ$9,","),#REF!,1)),IF(ISERROR(SEARCH(CONCATENATE(",",AQ$9),#REF!,1)),"-",1),1)))</f>
        <v>-</v>
      </c>
      <c r="AR65" s="266" t="str">
        <f>IF(ISERROR(SEARCH(AR$9,#REF!,1)),"-",IF(COUNTIF(#REF!,AR$9)=1,1,IF(ISERROR(SEARCH(CONCATENATE(AR$9,","),#REF!,1)),IF(ISERROR(SEARCH(CONCATENATE(",",AR$9),#REF!,1)),"-",1),1)))</f>
        <v>-</v>
      </c>
      <c r="AS65" s="265"/>
      <c r="AT65" s="266" t="str">
        <f>IF(ISERROR(SEARCH(AT$9,#REF!,1)),"-",IF(COUNTIF(#REF!,AT$9)=1,1,IF(ISERROR(SEARCH(CONCATENATE(AT$9,","),#REF!,1)),IF(ISERROR(SEARCH(CONCATENATE(",",AT$9),#REF!,1)),"-",1),1)))</f>
        <v>-</v>
      </c>
      <c r="AU65" s="266" t="str">
        <f>IF(ISERROR(SEARCH(AU$9,#REF!,1)),"-",IF(COUNTIF(#REF!,AU$9)=1,1,IF(ISERROR(SEARCH(CONCATENATE(AU$9,","),#REF!,1)),IF(ISERROR(SEARCH(CONCATENATE(",",AU$9),#REF!,1)),"-",1),1)))</f>
        <v>-</v>
      </c>
      <c r="AV65" s="266" t="str">
        <f>IF(ISERROR(SEARCH(AV$9,#REF!,1)),"-",IF(COUNTIF(#REF!,AV$9)=1,1,IF(ISERROR(SEARCH(CONCATENATE(AV$9,","),#REF!,1)),IF(ISERROR(SEARCH(CONCATENATE(",",AV$9),#REF!,1)),"-",1),1)))</f>
        <v>-</v>
      </c>
      <c r="AW65" s="266" t="str">
        <f>IF(ISERROR(SEARCH(AW$9,#REF!,1)),"-",IF(COUNTIF(#REF!,AW$9)=1,1,IF(ISERROR(SEARCH(CONCATENATE(AW$9,","),#REF!,1)),IF(ISERROR(SEARCH(CONCATENATE(",",AW$9),#REF!,1)),"-",1),1)))</f>
        <v>-</v>
      </c>
      <c r="AX65" s="266" t="str">
        <f>IF(ISERROR(SEARCH(AX$9,#REF!,1)),"-",IF(COUNTIF(#REF!,AX$9)=1,1,IF(ISERROR(SEARCH(CONCATENATE(AX$9,","),#REF!,1)),IF(ISERROR(SEARCH(CONCATENATE(",",AX$9),#REF!,1)),"-",1),1)))</f>
        <v>-</v>
      </c>
      <c r="AY65" s="266" t="str">
        <f>IF(ISERROR(SEARCH(AY$9,#REF!,1)),"-",IF(COUNTIF(#REF!,AY$9)=1,1,IF(ISERROR(SEARCH(CONCATENATE(AY$9,","),#REF!,1)),IF(ISERROR(SEARCH(CONCATENATE(",",AY$9),#REF!,1)),"-",1),1)))</f>
        <v>-</v>
      </c>
      <c r="AZ65" s="266" t="str">
        <f>IF(ISERROR(SEARCH(AZ$9,#REF!,1)),"-",IF(COUNTIF(#REF!,AZ$9)=1,1,IF(ISERROR(SEARCH(CONCATENATE(AZ$9,","),#REF!,1)),IF(ISERROR(SEARCH(CONCATENATE(",",AZ$9),#REF!,1)),"-",1),1)))</f>
        <v>-</v>
      </c>
      <c r="BA65" s="266" t="str">
        <f>IF(ISERROR(SEARCH(BA$9,#REF!,1)),"-",IF(COUNTIF(#REF!,BA$9)=1,1,IF(ISERROR(SEARCH(CONCATENATE(BA$9,","),#REF!,1)),IF(ISERROR(SEARCH(CONCATENATE(",",BA$9),#REF!,1)),"-",1),1)))</f>
        <v>-</v>
      </c>
      <c r="BB65" s="266" t="str">
        <f>IF(ISERROR(SEARCH(BB$9,#REF!,1)),"-",IF(COUNTIF(#REF!,BB$9)=1,1,IF(ISERROR(SEARCH(CONCATENATE(BB$9,","),#REF!,1)),IF(ISERROR(SEARCH(CONCATENATE(",",BB$9),#REF!,1)),"-",1),1)))</f>
        <v>-</v>
      </c>
      <c r="BC65" s="265"/>
      <c r="BD65" s="266" t="str">
        <f>IF(ISERROR(SEARCH(BD$9,#REF!,1)),"-",IF(COUNTIF(#REF!,BD$9)=1,1,IF(ISERROR(SEARCH(CONCATENATE(BD$9,","),#REF!,1)),IF(ISERROR(SEARCH(CONCATENATE(",",BD$9),#REF!,1)),"-",1),1)))</f>
        <v>-</v>
      </c>
      <c r="BE65" s="266" t="str">
        <f>IF(ISERROR(SEARCH(BE$9,#REF!,1)),"-",IF(COUNTIF(#REF!,BE$9)=1,1,IF(ISERROR(SEARCH(CONCATENATE(BE$9,","),#REF!,1)),IF(ISERROR(SEARCH(CONCATENATE(",",BE$9),#REF!,1)),"-",1),1)))</f>
        <v>-</v>
      </c>
      <c r="BF65" s="266" t="str">
        <f>IF(ISERROR(SEARCH(BF$9,#REF!,1)),"-",IF(COUNTIF(#REF!,BF$9)=1,1,IF(ISERROR(SEARCH(CONCATENATE(BF$9,","),#REF!,1)),IF(ISERROR(SEARCH(CONCATENATE(",",BF$9),#REF!,1)),"-",1),1)))</f>
        <v>-</v>
      </c>
      <c r="BG65" s="266" t="str">
        <f>IF(ISERROR(SEARCH(BG$9,#REF!,1)),"-",IF(COUNTIF(#REF!,BG$9)=1,1,IF(ISERROR(SEARCH(CONCATENATE(BG$9,","),#REF!,1)),IF(ISERROR(SEARCH(CONCATENATE(",",BG$9),#REF!,1)),"-",1),1)))</f>
        <v>-</v>
      </c>
      <c r="BH65" s="266" t="str">
        <f>IF(ISERROR(SEARCH(BH$9,#REF!,1)),"-",IF(COUNTIF(#REF!,BH$9)=1,1,IF(ISERROR(SEARCH(CONCATENATE(BH$9,","),#REF!,1)),IF(ISERROR(SEARCH(CONCATENATE(",",BH$9),#REF!,1)),"-",1),1)))</f>
        <v>-</v>
      </c>
      <c r="BI65" s="266" t="str">
        <f>IF(ISERROR(SEARCH(BI$9,#REF!,1)),"-",IF(COUNTIF(#REF!,BI$9)=1,1,IF(ISERROR(SEARCH(CONCATENATE(BI$9,","),#REF!,1)),IF(ISERROR(SEARCH(CONCATENATE(",",BI$9),#REF!,1)),"-",1),1)))</f>
        <v>-</v>
      </c>
      <c r="BJ65" s="266" t="str">
        <f>IF(ISERROR(SEARCH(BJ$9,#REF!,1)),"-",IF(COUNTIF(#REF!,BJ$9)=1,1,IF(ISERROR(SEARCH(CONCATENATE(BJ$9,","),#REF!,1)),IF(ISERROR(SEARCH(CONCATENATE(",",BJ$9),#REF!,1)),"-",1),1)))</f>
        <v>-</v>
      </c>
      <c r="BK65" s="266" t="str">
        <f>IF(ISERROR(SEARCH(BK$9,#REF!,1)),"-",IF(COUNTIF(#REF!,BK$9)=1,1,IF(ISERROR(SEARCH(CONCATENATE(BK$9,","),#REF!,1)),IF(ISERROR(SEARCH(CONCATENATE(",",BK$9),#REF!,1)),"-",1),1)))</f>
        <v>-</v>
      </c>
      <c r="BL65" s="266" t="str">
        <f>IF(ISERROR(SEARCH(BL$9,#REF!,1)),"-",IF(COUNTIF(#REF!,BL$9)=1,1,IF(ISERROR(SEARCH(CONCATENATE(BL$9,","),#REF!,1)),IF(ISERROR(SEARCH(CONCATENATE(",",BL$9),#REF!,1)),"-",1),1)))</f>
        <v>-</v>
      </c>
      <c r="BM65" s="265"/>
      <c r="BN65" s="266"/>
      <c r="BO65" s="266"/>
      <c r="BP65" s="266"/>
      <c r="BQ65" s="266"/>
      <c r="BR65" s="266"/>
      <c r="BS65" s="266"/>
      <c r="BT65" s="266"/>
      <c r="BU65" s="266"/>
      <c r="BV65" s="267"/>
      <c r="BW65" s="213"/>
    </row>
    <row r="66" spans="1:76" ht="25.5">
      <c r="A66" s="268" t="s">
        <v>370</v>
      </c>
      <c r="B66" s="269" t="s">
        <v>412</v>
      </c>
      <c r="C66" s="247"/>
      <c r="D66" s="247">
        <v>5</v>
      </c>
      <c r="E66" s="247"/>
      <c r="F66" s="247"/>
      <c r="G66" s="247">
        <v>4</v>
      </c>
      <c r="H66" s="265">
        <f>G66*30</f>
        <v>120</v>
      </c>
      <c r="I66" s="265">
        <v>60</v>
      </c>
      <c r="J66" s="265"/>
      <c r="K66" s="264"/>
      <c r="L66" s="264"/>
      <c r="M66" s="264"/>
      <c r="N66" s="340">
        <f>H66-I66</f>
        <v>60</v>
      </c>
      <c r="O66" s="280"/>
      <c r="P66" s="264"/>
      <c r="Q66" s="264"/>
      <c r="R66" s="264"/>
      <c r="S66" s="264">
        <f>I66/S8</f>
        <v>3.3333333333333335</v>
      </c>
      <c r="T66" s="265"/>
      <c r="U66" s="265"/>
      <c r="V66" s="264"/>
      <c r="W66" s="265"/>
      <c r="X66" s="265"/>
      <c r="Y66" s="265"/>
      <c r="Z66" s="266">
        <f t="shared" ref="Z66:AH66" ca="1" si="55">SUM(Z63:Z68)</f>
        <v>0</v>
      </c>
      <c r="AA66" s="266">
        <f t="shared" ca="1" si="55"/>
        <v>0</v>
      </c>
      <c r="AB66" s="266">
        <f t="shared" ca="1" si="55"/>
        <v>0</v>
      </c>
      <c r="AC66" s="266">
        <f t="shared" ca="1" si="55"/>
        <v>0</v>
      </c>
      <c r="AD66" s="266">
        <f t="shared" ca="1" si="55"/>
        <v>0</v>
      </c>
      <c r="AE66" s="266">
        <f t="shared" ca="1" si="55"/>
        <v>0</v>
      </c>
      <c r="AF66" s="266">
        <f t="shared" ca="1" si="55"/>
        <v>0</v>
      </c>
      <c r="AG66" s="266">
        <f t="shared" ca="1" si="55"/>
        <v>0</v>
      </c>
      <c r="AH66" s="266">
        <f t="shared" ca="1" si="55"/>
        <v>0</v>
      </c>
      <c r="AI66" s="265"/>
      <c r="AJ66" s="266">
        <f t="shared" ref="AJ66:AR66" ca="1" si="56">SUM(AJ63:AJ68)</f>
        <v>0</v>
      </c>
      <c r="AK66" s="266">
        <f t="shared" ca="1" si="56"/>
        <v>0</v>
      </c>
      <c r="AL66" s="266">
        <f t="shared" ca="1" si="56"/>
        <v>0</v>
      </c>
      <c r="AM66" s="266">
        <f t="shared" ca="1" si="56"/>
        <v>1</v>
      </c>
      <c r="AN66" s="266">
        <f t="shared" ca="1" si="56"/>
        <v>0</v>
      </c>
      <c r="AO66" s="266">
        <f t="shared" ca="1" si="56"/>
        <v>0</v>
      </c>
      <c r="AP66" s="266">
        <f t="shared" ca="1" si="56"/>
        <v>0</v>
      </c>
      <c r="AQ66" s="266">
        <f t="shared" ca="1" si="56"/>
        <v>0</v>
      </c>
      <c r="AR66" s="266">
        <f t="shared" ca="1" si="56"/>
        <v>0</v>
      </c>
      <c r="AS66" s="265"/>
      <c r="AT66" s="266">
        <f t="shared" ref="AT66:BB66" ca="1" si="57">SUM(AT63:AT68)</f>
        <v>0</v>
      </c>
      <c r="AU66" s="266">
        <f t="shared" ca="1" si="57"/>
        <v>0</v>
      </c>
      <c r="AV66" s="266">
        <f t="shared" ca="1" si="57"/>
        <v>0</v>
      </c>
      <c r="AW66" s="266">
        <f t="shared" ca="1" si="57"/>
        <v>0</v>
      </c>
      <c r="AX66" s="266">
        <f t="shared" ca="1" si="57"/>
        <v>0</v>
      </c>
      <c r="AY66" s="266">
        <f t="shared" ca="1" si="57"/>
        <v>0</v>
      </c>
      <c r="AZ66" s="266">
        <f t="shared" ca="1" si="57"/>
        <v>0</v>
      </c>
      <c r="BA66" s="266">
        <f t="shared" ca="1" si="57"/>
        <v>0</v>
      </c>
      <c r="BB66" s="266">
        <f t="shared" ca="1" si="57"/>
        <v>0</v>
      </c>
      <c r="BC66" s="265"/>
      <c r="BD66" s="266">
        <f t="shared" ref="BD66:BL66" ca="1" si="58">SUM(BD63:BD68)</f>
        <v>0</v>
      </c>
      <c r="BE66" s="266">
        <f t="shared" ca="1" si="58"/>
        <v>0</v>
      </c>
      <c r="BF66" s="266">
        <f t="shared" ca="1" si="58"/>
        <v>0</v>
      </c>
      <c r="BG66" s="266">
        <f t="shared" ca="1" si="58"/>
        <v>0</v>
      </c>
      <c r="BH66" s="266">
        <f t="shared" ca="1" si="58"/>
        <v>0</v>
      </c>
      <c r="BI66" s="266">
        <f t="shared" ca="1" si="58"/>
        <v>0</v>
      </c>
      <c r="BJ66" s="266">
        <f t="shared" ca="1" si="58"/>
        <v>0</v>
      </c>
      <c r="BK66" s="266">
        <f t="shared" ca="1" si="58"/>
        <v>0</v>
      </c>
      <c r="BL66" s="266">
        <f t="shared" ca="1" si="58"/>
        <v>0</v>
      </c>
      <c r="BM66" s="265"/>
      <c r="BN66" s="266">
        <f t="shared" ref="BN66:BU66" ca="1" si="59">SUM(BN63:BN68)</f>
        <v>0</v>
      </c>
      <c r="BO66" s="266">
        <f t="shared" ca="1" si="59"/>
        <v>0</v>
      </c>
      <c r="BP66" s="266">
        <f t="shared" ca="1" si="59"/>
        <v>0</v>
      </c>
      <c r="BQ66" s="266">
        <f t="shared" ca="1" si="59"/>
        <v>0</v>
      </c>
      <c r="BR66" s="266">
        <f t="shared" ca="1" si="59"/>
        <v>0</v>
      </c>
      <c r="BS66" s="266">
        <f t="shared" ca="1" si="59"/>
        <v>0</v>
      </c>
      <c r="BT66" s="266">
        <f t="shared" ca="1" si="59"/>
        <v>0</v>
      </c>
      <c r="BU66" s="266">
        <f t="shared" ca="1" si="59"/>
        <v>0</v>
      </c>
      <c r="BV66" s="267"/>
      <c r="BW66" s="213"/>
    </row>
    <row r="67" spans="1:76" ht="25.5">
      <c r="A67" s="268" t="s">
        <v>371</v>
      </c>
      <c r="B67" s="269" t="s">
        <v>412</v>
      </c>
      <c r="C67" s="247"/>
      <c r="D67" s="247">
        <v>6</v>
      </c>
      <c r="E67" s="247"/>
      <c r="F67" s="247"/>
      <c r="G67" s="247">
        <v>4</v>
      </c>
      <c r="H67" s="265">
        <f t="shared" si="50"/>
        <v>120</v>
      </c>
      <c r="I67" s="265">
        <v>60</v>
      </c>
      <c r="J67" s="265"/>
      <c r="K67" s="264"/>
      <c r="L67" s="264"/>
      <c r="M67" s="264"/>
      <c r="N67" s="340">
        <f t="shared" si="51"/>
        <v>60</v>
      </c>
      <c r="O67" s="280"/>
      <c r="P67" s="264"/>
      <c r="Q67" s="264"/>
      <c r="R67" s="264"/>
      <c r="S67" s="264"/>
      <c r="T67" s="265">
        <f>I67/T8</f>
        <v>4</v>
      </c>
      <c r="U67" s="265"/>
      <c r="V67" s="264"/>
      <c r="W67" s="265"/>
      <c r="X67" s="265"/>
      <c r="Y67" s="265"/>
      <c r="Z67" s="266" t="str">
        <f>IF(ISERROR(SEARCH(Z$9,#REF!,1)),"-",IF(COUNTIF(#REF!,Z$9)=1,1,IF(ISERROR(SEARCH(CONCATENATE(Z$9,","),#REF!,1)),IF(ISERROR(SEARCH(CONCATENATE(",",Z$9),#REF!,1)),"-",1),1)))</f>
        <v>-</v>
      </c>
      <c r="AA67" s="266" t="str">
        <f>IF(ISERROR(SEARCH(AA$9,#REF!,1)),"-",IF(COUNTIF(#REF!,AA$9)=1,1,IF(ISERROR(SEARCH(CONCATENATE(AA$9,","),#REF!,1)),IF(ISERROR(SEARCH(CONCATENATE(",",AA$9),#REF!,1)),"-",1),1)))</f>
        <v>-</v>
      </c>
      <c r="AB67" s="266" t="str">
        <f>IF(ISERROR(SEARCH(AB$9,#REF!,1)),"-",IF(COUNTIF(#REF!,AB$9)=1,1,IF(ISERROR(SEARCH(CONCATENATE(AB$9,","),#REF!,1)),IF(ISERROR(SEARCH(CONCATENATE(",",AB$9),#REF!,1)),"-",1),1)))</f>
        <v>-</v>
      </c>
      <c r="AC67" s="266" t="str">
        <f>IF(ISERROR(SEARCH(AC$9,#REF!,1)),"-",IF(COUNTIF(#REF!,AC$9)=1,1,IF(ISERROR(SEARCH(CONCATENATE(AC$9,","),#REF!,1)),IF(ISERROR(SEARCH(CONCATENATE(",",AC$9),#REF!,1)),"-",1),1)))</f>
        <v>-</v>
      </c>
      <c r="AD67" s="266" t="str">
        <f>IF(ISERROR(SEARCH(AD$9,#REF!,1)),"-",IF(COUNTIF(#REF!,AD$9)=1,1,IF(ISERROR(SEARCH(CONCATENATE(AD$9,","),#REF!,1)),IF(ISERROR(SEARCH(CONCATENATE(",",AD$9),#REF!,1)),"-",1),1)))</f>
        <v>-</v>
      </c>
      <c r="AE67" s="266" t="str">
        <f>IF(ISERROR(SEARCH(AE$9,#REF!,1)),"-",IF(COUNTIF(#REF!,AE$9)=1,1,IF(ISERROR(SEARCH(CONCATENATE(AE$9,","),#REF!,1)),IF(ISERROR(SEARCH(CONCATENATE(",",AE$9),#REF!,1)),"-",1),1)))</f>
        <v>-</v>
      </c>
      <c r="AF67" s="266" t="str">
        <f>IF(ISERROR(SEARCH(AF$9,#REF!,1)),"-",IF(COUNTIF(#REF!,AF$9)=1,1,IF(ISERROR(SEARCH(CONCATENATE(AF$9,","),#REF!,1)),IF(ISERROR(SEARCH(CONCATENATE(",",AF$9),#REF!,1)),"-",1),1)))</f>
        <v>-</v>
      </c>
      <c r="AG67" s="266" t="str">
        <f>IF(ISERROR(SEARCH(AG$9,#REF!,1)),"-",IF(COUNTIF(#REF!,AG$9)=1,1,IF(ISERROR(SEARCH(CONCATENATE(AG$9,","),#REF!,1)),IF(ISERROR(SEARCH(CONCATENATE(",",AG$9),#REF!,1)),"-",1),1)))</f>
        <v>-</v>
      </c>
      <c r="AH67" s="266" t="str">
        <f>IF(ISERROR(SEARCH(AH$9,#REF!,1)),"-",IF(COUNTIF(#REF!,AH$9)=1,1,IF(ISERROR(SEARCH(CONCATENATE(AH$9,","),#REF!,1)),IF(ISERROR(SEARCH(CONCATENATE(",",AH$9),#REF!,1)),"-",1),1)))</f>
        <v>-</v>
      </c>
      <c r="AI67" s="265"/>
      <c r="AJ67" s="266" t="str">
        <f>IF(ISERROR(SEARCH(AJ$9,#REF!,1)),"-",IF(COUNTIF(#REF!,AJ$9)=1,1,IF(ISERROR(SEARCH(CONCATENATE(AJ$9,","),#REF!,1)),IF(ISERROR(SEARCH(CONCATENATE(",",AJ$9),#REF!,1)),"-",1),1)))</f>
        <v>-</v>
      </c>
      <c r="AK67" s="266" t="str">
        <f>IF(ISERROR(SEARCH(AK$9,#REF!,1)),"-",IF(COUNTIF(#REF!,AK$9)=1,1,IF(ISERROR(SEARCH(CONCATENATE(AK$9,","),#REF!,1)),IF(ISERROR(SEARCH(CONCATENATE(",",AK$9),#REF!,1)),"-",1),1)))</f>
        <v>-</v>
      </c>
      <c r="AL67" s="266" t="str">
        <f>IF(ISERROR(SEARCH(AL$9,#REF!,1)),"-",IF(COUNTIF(#REF!,AL$9)=1,1,IF(ISERROR(SEARCH(CONCATENATE(AL$9,","),#REF!,1)),IF(ISERROR(SEARCH(CONCATENATE(",",AL$9),#REF!,1)),"-",1),1)))</f>
        <v>-</v>
      </c>
      <c r="AM67" s="266" t="str">
        <f>IF(ISERROR(SEARCH(AM$9,#REF!,1)),"-",IF(COUNTIF(#REF!,AM$9)=1,1,IF(ISERROR(SEARCH(CONCATENATE(AM$9,","),#REF!,1)),IF(ISERROR(SEARCH(CONCATENATE(",",AM$9),#REF!,1)),"-",1),1)))</f>
        <v>-</v>
      </c>
      <c r="AN67" s="266" t="str">
        <f>IF(ISERROR(SEARCH(AN$9,#REF!,1)),"-",IF(COUNTIF(#REF!,AN$9)=1,1,IF(ISERROR(SEARCH(CONCATENATE(AN$9,","),#REF!,1)),IF(ISERROR(SEARCH(CONCATENATE(",",AN$9),#REF!,1)),"-",1),1)))</f>
        <v>-</v>
      </c>
      <c r="AO67" s="266" t="str">
        <f>IF(ISERROR(SEARCH(AO$9,#REF!,1)),"-",IF(COUNTIF(#REF!,AO$9)=1,1,IF(ISERROR(SEARCH(CONCATENATE(AO$9,","),#REF!,1)),IF(ISERROR(SEARCH(CONCATENATE(",",AO$9),#REF!,1)),"-",1),1)))</f>
        <v>-</v>
      </c>
      <c r="AP67" s="266" t="str">
        <f>IF(ISERROR(SEARCH(AP$9,#REF!,1)),"-",IF(COUNTIF(#REF!,AP$9)=1,1,IF(ISERROR(SEARCH(CONCATENATE(AP$9,","),#REF!,1)),IF(ISERROR(SEARCH(CONCATENATE(",",AP$9),#REF!,1)),"-",1),1)))</f>
        <v>-</v>
      </c>
      <c r="AQ67" s="266" t="str">
        <f>IF(ISERROR(SEARCH(AQ$9,#REF!,1)),"-",IF(COUNTIF(#REF!,AQ$9)=1,1,IF(ISERROR(SEARCH(CONCATENATE(AQ$9,","),#REF!,1)),IF(ISERROR(SEARCH(CONCATENATE(",",AQ$9),#REF!,1)),"-",1),1)))</f>
        <v>-</v>
      </c>
      <c r="AR67" s="266" t="str">
        <f>IF(ISERROR(SEARCH(AR$9,#REF!,1)),"-",IF(COUNTIF(#REF!,AR$9)=1,1,IF(ISERROR(SEARCH(CONCATENATE(AR$9,","),#REF!,1)),IF(ISERROR(SEARCH(CONCATENATE(",",AR$9),#REF!,1)),"-",1),1)))</f>
        <v>-</v>
      </c>
      <c r="AS67" s="265"/>
      <c r="AT67" s="266" t="str">
        <f>IF(ISERROR(SEARCH(AT$9,#REF!,1)),"-",IF(COUNTIF(#REF!,AT$9)=1,1,IF(ISERROR(SEARCH(CONCATENATE(AT$9,","),#REF!,1)),IF(ISERROR(SEARCH(CONCATENATE(",",AT$9),#REF!,1)),"-",1),1)))</f>
        <v>-</v>
      </c>
      <c r="AU67" s="266" t="str">
        <f>IF(ISERROR(SEARCH(AU$9,#REF!,1)),"-",IF(COUNTIF(#REF!,AU$9)=1,1,IF(ISERROR(SEARCH(CONCATENATE(AU$9,","),#REF!,1)),IF(ISERROR(SEARCH(CONCATENATE(",",AU$9),#REF!,1)),"-",1),1)))</f>
        <v>-</v>
      </c>
      <c r="AV67" s="266" t="str">
        <f>IF(ISERROR(SEARCH(AV$9,#REF!,1)),"-",IF(COUNTIF(#REF!,AV$9)=1,1,IF(ISERROR(SEARCH(CONCATENATE(AV$9,","),#REF!,1)),IF(ISERROR(SEARCH(CONCATENATE(",",AV$9),#REF!,1)),"-",1),1)))</f>
        <v>-</v>
      </c>
      <c r="AW67" s="266" t="str">
        <f>IF(ISERROR(SEARCH(AW$9,#REF!,1)),"-",IF(COUNTIF(#REF!,AW$9)=1,1,IF(ISERROR(SEARCH(CONCATENATE(AW$9,","),#REF!,1)),IF(ISERROR(SEARCH(CONCATENATE(",",AW$9),#REF!,1)),"-",1),1)))</f>
        <v>-</v>
      </c>
      <c r="AX67" s="266" t="str">
        <f>IF(ISERROR(SEARCH(AX$9,#REF!,1)),"-",IF(COUNTIF(#REF!,AX$9)=1,1,IF(ISERROR(SEARCH(CONCATENATE(AX$9,","),#REF!,1)),IF(ISERROR(SEARCH(CONCATENATE(",",AX$9),#REF!,1)),"-",1),1)))</f>
        <v>-</v>
      </c>
      <c r="AY67" s="266" t="str">
        <f>IF(ISERROR(SEARCH(AY$9,#REF!,1)),"-",IF(COUNTIF(#REF!,AY$9)=1,1,IF(ISERROR(SEARCH(CONCATENATE(AY$9,","),#REF!,1)),IF(ISERROR(SEARCH(CONCATENATE(",",AY$9),#REF!,1)),"-",1),1)))</f>
        <v>-</v>
      </c>
      <c r="AZ67" s="266" t="str">
        <f>IF(ISERROR(SEARCH(AZ$9,#REF!,1)),"-",IF(COUNTIF(#REF!,AZ$9)=1,1,IF(ISERROR(SEARCH(CONCATENATE(AZ$9,","),#REF!,1)),IF(ISERROR(SEARCH(CONCATENATE(",",AZ$9),#REF!,1)),"-",1),1)))</f>
        <v>-</v>
      </c>
      <c r="BA67" s="266" t="str">
        <f>IF(ISERROR(SEARCH(BA$9,#REF!,1)),"-",IF(COUNTIF(#REF!,BA$9)=1,1,IF(ISERROR(SEARCH(CONCATENATE(BA$9,","),#REF!,1)),IF(ISERROR(SEARCH(CONCATENATE(",",BA$9),#REF!,1)),"-",1),1)))</f>
        <v>-</v>
      </c>
      <c r="BB67" s="266" t="str">
        <f>IF(ISERROR(SEARCH(BB$9,#REF!,1)),"-",IF(COUNTIF(#REF!,BB$9)=1,1,IF(ISERROR(SEARCH(CONCATENATE(BB$9,","),#REF!,1)),IF(ISERROR(SEARCH(CONCATENATE(",",BB$9),#REF!,1)),"-",1),1)))</f>
        <v>-</v>
      </c>
      <c r="BC67" s="265"/>
      <c r="BD67" s="266" t="str">
        <f>IF(ISERROR(SEARCH(BD$9,#REF!,1)),"-",IF(COUNTIF(#REF!,BD$9)=1,1,IF(ISERROR(SEARCH(CONCATENATE(BD$9,","),#REF!,1)),IF(ISERROR(SEARCH(CONCATENATE(",",BD$9),#REF!,1)),"-",1),1)))</f>
        <v>-</v>
      </c>
      <c r="BE67" s="266" t="str">
        <f>IF(ISERROR(SEARCH(BE$9,#REF!,1)),"-",IF(COUNTIF(#REF!,BE$9)=1,1,IF(ISERROR(SEARCH(CONCATENATE(BE$9,","),#REF!,1)),IF(ISERROR(SEARCH(CONCATENATE(",",BE$9),#REF!,1)),"-",1),1)))</f>
        <v>-</v>
      </c>
      <c r="BF67" s="266" t="str">
        <f>IF(ISERROR(SEARCH(BF$9,#REF!,1)),"-",IF(COUNTIF(#REF!,BF$9)=1,1,IF(ISERROR(SEARCH(CONCATENATE(BF$9,","),#REF!,1)),IF(ISERROR(SEARCH(CONCATENATE(",",BF$9),#REF!,1)),"-",1),1)))</f>
        <v>-</v>
      </c>
      <c r="BG67" s="266" t="str">
        <f>IF(ISERROR(SEARCH(BG$9,#REF!,1)),"-",IF(COUNTIF(#REF!,BG$9)=1,1,IF(ISERROR(SEARCH(CONCATENATE(BG$9,","),#REF!,1)),IF(ISERROR(SEARCH(CONCATENATE(",",BG$9),#REF!,1)),"-",1),1)))</f>
        <v>-</v>
      </c>
      <c r="BH67" s="266" t="str">
        <f>IF(ISERROR(SEARCH(BH$9,#REF!,1)),"-",IF(COUNTIF(#REF!,BH$9)=1,1,IF(ISERROR(SEARCH(CONCATENATE(BH$9,","),#REF!,1)),IF(ISERROR(SEARCH(CONCATENATE(",",BH$9),#REF!,1)),"-",1),1)))</f>
        <v>-</v>
      </c>
      <c r="BI67" s="266" t="str">
        <f>IF(ISERROR(SEARCH(BI$9,#REF!,1)),"-",IF(COUNTIF(#REF!,BI$9)=1,1,IF(ISERROR(SEARCH(CONCATENATE(BI$9,","),#REF!,1)),IF(ISERROR(SEARCH(CONCATENATE(",",BI$9),#REF!,1)),"-",1),1)))</f>
        <v>-</v>
      </c>
      <c r="BJ67" s="266" t="str">
        <f>IF(ISERROR(SEARCH(BJ$9,#REF!,1)),"-",IF(COUNTIF(#REF!,BJ$9)=1,1,IF(ISERROR(SEARCH(CONCATENATE(BJ$9,","),#REF!,1)),IF(ISERROR(SEARCH(CONCATENATE(",",BJ$9),#REF!,1)),"-",1),1)))</f>
        <v>-</v>
      </c>
      <c r="BK67" s="266" t="str">
        <f>IF(ISERROR(SEARCH(BK$9,#REF!,1)),"-",IF(COUNTIF(#REF!,BK$9)=1,1,IF(ISERROR(SEARCH(CONCATENATE(BK$9,","),#REF!,1)),IF(ISERROR(SEARCH(CONCATENATE(",",BK$9),#REF!,1)),"-",1),1)))</f>
        <v>-</v>
      </c>
      <c r="BL67" s="266" t="str">
        <f>IF(ISERROR(SEARCH(BL$9,#REF!,1)),"-",IF(COUNTIF(#REF!,BL$9)=1,1,IF(ISERROR(SEARCH(CONCATENATE(BL$9,","),#REF!,1)),IF(ISERROR(SEARCH(CONCATENATE(",",BL$9),#REF!,1)),"-",1),1)))</f>
        <v>-</v>
      </c>
      <c r="BM67" s="265"/>
      <c r="BN67" s="266"/>
      <c r="BO67" s="266"/>
      <c r="BP67" s="266"/>
      <c r="BQ67" s="266"/>
      <c r="BR67" s="266"/>
      <c r="BS67" s="266"/>
      <c r="BT67" s="266"/>
      <c r="BU67" s="266"/>
      <c r="BV67" s="267"/>
      <c r="BW67" s="213"/>
    </row>
    <row r="68" spans="1:76" ht="25.5">
      <c r="A68" s="268" t="s">
        <v>372</v>
      </c>
      <c r="B68" s="269" t="s">
        <v>412</v>
      </c>
      <c r="C68" s="247"/>
      <c r="D68" s="247">
        <v>6</v>
      </c>
      <c r="E68" s="247"/>
      <c r="F68" s="247"/>
      <c r="G68" s="247">
        <v>4</v>
      </c>
      <c r="H68" s="265">
        <f t="shared" si="50"/>
        <v>120</v>
      </c>
      <c r="I68" s="265">
        <v>60</v>
      </c>
      <c r="J68" s="265"/>
      <c r="K68" s="264"/>
      <c r="L68" s="264"/>
      <c r="M68" s="264"/>
      <c r="N68" s="340">
        <f t="shared" si="51"/>
        <v>60</v>
      </c>
      <c r="O68" s="280"/>
      <c r="P68" s="264"/>
      <c r="Q68" s="264"/>
      <c r="R68" s="264"/>
      <c r="S68" s="264"/>
      <c r="T68" s="265">
        <f>I68/T8</f>
        <v>4</v>
      </c>
      <c r="U68" s="265"/>
      <c r="V68" s="264"/>
      <c r="W68" s="265"/>
      <c r="X68" s="265"/>
      <c r="Y68" s="265"/>
      <c r="Z68" s="266" t="str">
        <f>IF(ISERROR(SEARCH(Z$9,#REF!,1)),"-",IF(COUNTIF(#REF!,Z$9)=1,1,IF(ISERROR(SEARCH(CONCATENATE(Z$9,","),#REF!,1)),IF(ISERROR(SEARCH(CONCATENATE(",",Z$9),#REF!,1)),"-",1),1)))</f>
        <v>-</v>
      </c>
      <c r="AA68" s="266" t="str">
        <f>IF(ISERROR(SEARCH(AA$9,#REF!,1)),"-",IF(COUNTIF(#REF!,AA$9)=1,1,IF(ISERROR(SEARCH(CONCATENATE(AA$9,","),#REF!,1)),IF(ISERROR(SEARCH(CONCATENATE(",",AA$9),#REF!,1)),"-",1),1)))</f>
        <v>-</v>
      </c>
      <c r="AB68" s="266" t="str">
        <f>IF(ISERROR(SEARCH(AB$9,#REF!,1)),"-",IF(COUNTIF(#REF!,AB$9)=1,1,IF(ISERROR(SEARCH(CONCATENATE(AB$9,","),#REF!,1)),IF(ISERROR(SEARCH(CONCATENATE(",",AB$9),#REF!,1)),"-",1),1)))</f>
        <v>-</v>
      </c>
      <c r="AC68" s="266" t="str">
        <f>IF(ISERROR(SEARCH(AC$9,#REF!,1)),"-",IF(COUNTIF(#REF!,AC$9)=1,1,IF(ISERROR(SEARCH(CONCATENATE(AC$9,","),#REF!,1)),IF(ISERROR(SEARCH(CONCATENATE(",",AC$9),#REF!,1)),"-",1),1)))</f>
        <v>-</v>
      </c>
      <c r="AD68" s="266" t="str">
        <f>IF(ISERROR(SEARCH(AD$9,#REF!,1)),"-",IF(COUNTIF(#REF!,AD$9)=1,1,IF(ISERROR(SEARCH(CONCATENATE(AD$9,","),#REF!,1)),IF(ISERROR(SEARCH(CONCATENATE(",",AD$9),#REF!,1)),"-",1),1)))</f>
        <v>-</v>
      </c>
      <c r="AE68" s="266" t="str">
        <f>IF(ISERROR(SEARCH(AE$9,#REF!,1)),"-",IF(COUNTIF(#REF!,AE$9)=1,1,IF(ISERROR(SEARCH(CONCATENATE(AE$9,","),#REF!,1)),IF(ISERROR(SEARCH(CONCATENATE(",",AE$9),#REF!,1)),"-",1),1)))</f>
        <v>-</v>
      </c>
      <c r="AF68" s="266" t="str">
        <f>IF(ISERROR(SEARCH(AF$9,#REF!,1)),"-",IF(COUNTIF(#REF!,AF$9)=1,1,IF(ISERROR(SEARCH(CONCATENATE(AF$9,","),#REF!,1)),IF(ISERROR(SEARCH(CONCATENATE(",",AF$9),#REF!,1)),"-",1),1)))</f>
        <v>-</v>
      </c>
      <c r="AG68" s="266" t="str">
        <f>IF(ISERROR(SEARCH(AG$9,#REF!,1)),"-",IF(COUNTIF(#REF!,AG$9)=1,1,IF(ISERROR(SEARCH(CONCATENATE(AG$9,","),#REF!,1)),IF(ISERROR(SEARCH(CONCATENATE(",",AG$9),#REF!,1)),"-",1),1)))</f>
        <v>-</v>
      </c>
      <c r="AH68" s="266" t="str">
        <f>IF(ISERROR(SEARCH(AH$9,#REF!,1)),"-",IF(COUNTIF(#REF!,AH$9)=1,1,IF(ISERROR(SEARCH(CONCATENATE(AH$9,","),#REF!,1)),IF(ISERROR(SEARCH(CONCATENATE(",",AH$9),#REF!,1)),"-",1),1)))</f>
        <v>-</v>
      </c>
      <c r="AI68" s="265"/>
      <c r="AJ68" s="266" t="str">
        <f>IF(ISERROR(SEARCH(AJ$9,#REF!,1)),"-",IF(COUNTIF(#REF!,AJ$9)=1,1,IF(ISERROR(SEARCH(CONCATENATE(AJ$9,","),#REF!,1)),IF(ISERROR(SEARCH(CONCATENATE(",",AJ$9),#REF!,1)),"-",1),1)))</f>
        <v>-</v>
      </c>
      <c r="AK68" s="266" t="str">
        <f>IF(ISERROR(SEARCH(AK$9,#REF!,1)),"-",IF(COUNTIF(#REF!,AK$9)=1,1,IF(ISERROR(SEARCH(CONCATENATE(AK$9,","),#REF!,1)),IF(ISERROR(SEARCH(CONCATENATE(",",AK$9),#REF!,1)),"-",1),1)))</f>
        <v>-</v>
      </c>
      <c r="AL68" s="266" t="str">
        <f>IF(ISERROR(SEARCH(AL$9,#REF!,1)),"-",IF(COUNTIF(#REF!,AL$9)=1,1,IF(ISERROR(SEARCH(CONCATENATE(AL$9,","),#REF!,1)),IF(ISERROR(SEARCH(CONCATENATE(",",AL$9),#REF!,1)),"-",1),1)))</f>
        <v>-</v>
      </c>
      <c r="AM68" s="266" t="str">
        <f>IF(ISERROR(SEARCH(AM$9,#REF!,1)),"-",IF(COUNTIF(#REF!,AM$9)=1,1,IF(ISERROR(SEARCH(CONCATENATE(AM$9,","),#REF!,1)),IF(ISERROR(SEARCH(CONCATENATE(",",AM$9),#REF!,1)),"-",1),1)))</f>
        <v>-</v>
      </c>
      <c r="AN68" s="266" t="str">
        <f>IF(ISERROR(SEARCH(AN$9,#REF!,1)),"-",IF(COUNTIF(#REF!,AN$9)=1,1,IF(ISERROR(SEARCH(CONCATENATE(AN$9,","),#REF!,1)),IF(ISERROR(SEARCH(CONCATENATE(",",AN$9),#REF!,1)),"-",1),1)))</f>
        <v>-</v>
      </c>
      <c r="AO68" s="266" t="str">
        <f>IF(ISERROR(SEARCH(AO$9,#REF!,1)),"-",IF(COUNTIF(#REF!,AO$9)=1,1,IF(ISERROR(SEARCH(CONCATENATE(AO$9,","),#REF!,1)),IF(ISERROR(SEARCH(CONCATENATE(",",AO$9),#REF!,1)),"-",1),1)))</f>
        <v>-</v>
      </c>
      <c r="AP68" s="266" t="str">
        <f>IF(ISERROR(SEARCH(AP$9,#REF!,1)),"-",IF(COUNTIF(#REF!,AP$9)=1,1,IF(ISERROR(SEARCH(CONCATENATE(AP$9,","),#REF!,1)),IF(ISERROR(SEARCH(CONCATENATE(",",AP$9),#REF!,1)),"-",1),1)))</f>
        <v>-</v>
      </c>
      <c r="AQ68" s="266" t="str">
        <f>IF(ISERROR(SEARCH(AQ$9,#REF!,1)),"-",IF(COUNTIF(#REF!,AQ$9)=1,1,IF(ISERROR(SEARCH(CONCATENATE(AQ$9,","),#REF!,1)),IF(ISERROR(SEARCH(CONCATENATE(",",AQ$9),#REF!,1)),"-",1),1)))</f>
        <v>-</v>
      </c>
      <c r="AR68" s="266" t="str">
        <f>IF(ISERROR(SEARCH(AR$9,#REF!,1)),"-",IF(COUNTIF(#REF!,AR$9)=1,1,IF(ISERROR(SEARCH(CONCATENATE(AR$9,","),#REF!,1)),IF(ISERROR(SEARCH(CONCATENATE(",",AR$9),#REF!,1)),"-",1),1)))</f>
        <v>-</v>
      </c>
      <c r="AS68" s="265"/>
      <c r="AT68" s="266" t="str">
        <f>IF(ISERROR(SEARCH(AT$9,#REF!,1)),"-",IF(COUNTIF(#REF!,AT$9)=1,1,IF(ISERROR(SEARCH(CONCATENATE(AT$9,","),#REF!,1)),IF(ISERROR(SEARCH(CONCATENATE(",",AT$9),#REF!,1)),"-",1),1)))</f>
        <v>-</v>
      </c>
      <c r="AU68" s="266" t="str">
        <f>IF(ISERROR(SEARCH(AU$9,#REF!,1)),"-",IF(COUNTIF(#REF!,AU$9)=1,1,IF(ISERROR(SEARCH(CONCATENATE(AU$9,","),#REF!,1)),IF(ISERROR(SEARCH(CONCATENATE(",",AU$9),#REF!,1)),"-",1),1)))</f>
        <v>-</v>
      </c>
      <c r="AV68" s="266" t="str">
        <f>IF(ISERROR(SEARCH(AV$9,#REF!,1)),"-",IF(COUNTIF(#REF!,AV$9)=1,1,IF(ISERROR(SEARCH(CONCATENATE(AV$9,","),#REF!,1)),IF(ISERROR(SEARCH(CONCATENATE(",",AV$9),#REF!,1)),"-",1),1)))</f>
        <v>-</v>
      </c>
      <c r="AW68" s="266" t="str">
        <f>IF(ISERROR(SEARCH(AW$9,#REF!,1)),"-",IF(COUNTIF(#REF!,AW$9)=1,1,IF(ISERROR(SEARCH(CONCATENATE(AW$9,","),#REF!,1)),IF(ISERROR(SEARCH(CONCATENATE(",",AW$9),#REF!,1)),"-",1),1)))</f>
        <v>-</v>
      </c>
      <c r="AX68" s="266" t="str">
        <f>IF(ISERROR(SEARCH(AX$9,#REF!,1)),"-",IF(COUNTIF(#REF!,AX$9)=1,1,IF(ISERROR(SEARCH(CONCATENATE(AX$9,","),#REF!,1)),IF(ISERROR(SEARCH(CONCATENATE(",",AX$9),#REF!,1)),"-",1),1)))</f>
        <v>-</v>
      </c>
      <c r="AY68" s="266" t="str">
        <f>IF(ISERROR(SEARCH(AY$9,#REF!,1)),"-",IF(COUNTIF(#REF!,AY$9)=1,1,IF(ISERROR(SEARCH(CONCATENATE(AY$9,","),#REF!,1)),IF(ISERROR(SEARCH(CONCATENATE(",",AY$9),#REF!,1)),"-",1),1)))</f>
        <v>-</v>
      </c>
      <c r="AZ68" s="266" t="str">
        <f>IF(ISERROR(SEARCH(AZ$9,#REF!,1)),"-",IF(COUNTIF(#REF!,AZ$9)=1,1,IF(ISERROR(SEARCH(CONCATENATE(AZ$9,","),#REF!,1)),IF(ISERROR(SEARCH(CONCATENATE(",",AZ$9),#REF!,1)),"-",1),1)))</f>
        <v>-</v>
      </c>
      <c r="BA68" s="266" t="str">
        <f>IF(ISERROR(SEARCH(BA$9,#REF!,1)),"-",IF(COUNTIF(#REF!,BA$9)=1,1,IF(ISERROR(SEARCH(CONCATENATE(BA$9,","),#REF!,1)),IF(ISERROR(SEARCH(CONCATENATE(",",BA$9),#REF!,1)),"-",1),1)))</f>
        <v>-</v>
      </c>
      <c r="BB68" s="266" t="str">
        <f>IF(ISERROR(SEARCH(BB$9,#REF!,1)),"-",IF(COUNTIF(#REF!,BB$9)=1,1,IF(ISERROR(SEARCH(CONCATENATE(BB$9,","),#REF!,1)),IF(ISERROR(SEARCH(CONCATENATE(",",BB$9),#REF!,1)),"-",1),1)))</f>
        <v>-</v>
      </c>
      <c r="BC68" s="265"/>
      <c r="BD68" s="266" t="str">
        <f>IF(ISERROR(SEARCH(BD$9,#REF!,1)),"-",IF(COUNTIF(#REF!,BD$9)=1,1,IF(ISERROR(SEARCH(CONCATENATE(BD$9,","),#REF!,1)),IF(ISERROR(SEARCH(CONCATENATE(",",BD$9),#REF!,1)),"-",1),1)))</f>
        <v>-</v>
      </c>
      <c r="BE68" s="266" t="str">
        <f>IF(ISERROR(SEARCH(BE$9,#REF!,1)),"-",IF(COUNTIF(#REF!,BE$9)=1,1,IF(ISERROR(SEARCH(CONCATENATE(BE$9,","),#REF!,1)),IF(ISERROR(SEARCH(CONCATENATE(",",BE$9),#REF!,1)),"-",1),1)))</f>
        <v>-</v>
      </c>
      <c r="BF68" s="266" t="str">
        <f>IF(ISERROR(SEARCH(BF$9,#REF!,1)),"-",IF(COUNTIF(#REF!,BF$9)=1,1,IF(ISERROR(SEARCH(CONCATENATE(BF$9,","),#REF!,1)),IF(ISERROR(SEARCH(CONCATENATE(",",BF$9),#REF!,1)),"-",1),1)))</f>
        <v>-</v>
      </c>
      <c r="BG68" s="266" t="str">
        <f>IF(ISERROR(SEARCH(BG$9,#REF!,1)),"-",IF(COUNTIF(#REF!,BG$9)=1,1,IF(ISERROR(SEARCH(CONCATENATE(BG$9,","),#REF!,1)),IF(ISERROR(SEARCH(CONCATENATE(",",BG$9),#REF!,1)),"-",1),1)))</f>
        <v>-</v>
      </c>
      <c r="BH68" s="266" t="str">
        <f>IF(ISERROR(SEARCH(BH$9,#REF!,1)),"-",IF(COUNTIF(#REF!,BH$9)=1,1,IF(ISERROR(SEARCH(CONCATENATE(BH$9,","),#REF!,1)),IF(ISERROR(SEARCH(CONCATENATE(",",BH$9),#REF!,1)),"-",1),1)))</f>
        <v>-</v>
      </c>
      <c r="BI68" s="266" t="str">
        <f>IF(ISERROR(SEARCH(BI$9,#REF!,1)),"-",IF(COUNTIF(#REF!,BI$9)=1,1,IF(ISERROR(SEARCH(CONCATENATE(BI$9,","),#REF!,1)),IF(ISERROR(SEARCH(CONCATENATE(",",BI$9),#REF!,1)),"-",1),1)))</f>
        <v>-</v>
      </c>
      <c r="BJ68" s="266" t="str">
        <f>IF(ISERROR(SEARCH(BJ$9,#REF!,1)),"-",IF(COUNTIF(#REF!,BJ$9)=1,1,IF(ISERROR(SEARCH(CONCATENATE(BJ$9,","),#REF!,1)),IF(ISERROR(SEARCH(CONCATENATE(",",BJ$9),#REF!,1)),"-",1),1)))</f>
        <v>-</v>
      </c>
      <c r="BK68" s="266" t="str">
        <f>IF(ISERROR(SEARCH(BK$9,#REF!,1)),"-",IF(COUNTIF(#REF!,BK$9)=1,1,IF(ISERROR(SEARCH(CONCATENATE(BK$9,","),#REF!,1)),IF(ISERROR(SEARCH(CONCATENATE(",",BK$9),#REF!,1)),"-",1),1)))</f>
        <v>-</v>
      </c>
      <c r="BL68" s="266" t="str">
        <f>IF(ISERROR(SEARCH(BL$9,#REF!,1)),"-",IF(COUNTIF(#REF!,BL$9)=1,1,IF(ISERROR(SEARCH(CONCATENATE(BL$9,","),#REF!,1)),IF(ISERROR(SEARCH(CONCATENATE(",",BL$9),#REF!,1)),"-",1),1)))</f>
        <v>-</v>
      </c>
      <c r="BM68" s="265"/>
      <c r="BN68" s="266"/>
      <c r="BO68" s="266"/>
      <c r="BP68" s="266"/>
      <c r="BQ68" s="266"/>
      <c r="BR68" s="266"/>
      <c r="BS68" s="266"/>
      <c r="BT68" s="266"/>
      <c r="BU68" s="266"/>
      <c r="BV68" s="267"/>
      <c r="BW68" s="213"/>
    </row>
    <row r="69" spans="1:76" ht="34.5" customHeight="1">
      <c r="A69" s="268" t="s">
        <v>373</v>
      </c>
      <c r="B69" s="269" t="s">
        <v>412</v>
      </c>
      <c r="C69" s="247"/>
      <c r="D69" s="247">
        <v>7</v>
      </c>
      <c r="E69" s="247"/>
      <c r="F69" s="247"/>
      <c r="G69" s="247">
        <v>4</v>
      </c>
      <c r="H69" s="265">
        <f>G69*30</f>
        <v>120</v>
      </c>
      <c r="I69" s="265">
        <v>60</v>
      </c>
      <c r="J69" s="265"/>
      <c r="K69" s="264"/>
      <c r="L69" s="264"/>
      <c r="M69" s="264"/>
      <c r="N69" s="340">
        <f>H69-I69</f>
        <v>60</v>
      </c>
      <c r="O69" s="280"/>
      <c r="P69" s="264"/>
      <c r="Q69" s="264"/>
      <c r="R69" s="264"/>
      <c r="S69" s="264"/>
      <c r="T69" s="265"/>
      <c r="U69" s="265">
        <f>I69/U8</f>
        <v>3.3333333333333335</v>
      </c>
      <c r="V69" s="264"/>
      <c r="W69" s="265"/>
      <c r="X69" s="265"/>
      <c r="Y69" s="265"/>
      <c r="Z69" s="266" t="str">
        <f t="shared" ref="Z69:AH69" si="60">IF(ISERROR(SEARCH(Z$9,$C67,1)),"-",IF(COUNTIF($C67,Z$9)=1,1,IF(ISERROR(SEARCH(CONCATENATE(Z$9,","),$C67,1)),IF(ISERROR(SEARCH(CONCATENATE(",",Z$9),$C67,1)),"-",1),1)))</f>
        <v>-</v>
      </c>
      <c r="AA69" s="266" t="str">
        <f t="shared" si="60"/>
        <v>-</v>
      </c>
      <c r="AB69" s="266" t="str">
        <f t="shared" si="60"/>
        <v>-</v>
      </c>
      <c r="AC69" s="266" t="str">
        <f t="shared" si="60"/>
        <v>-</v>
      </c>
      <c r="AD69" s="266" t="str">
        <f t="shared" si="60"/>
        <v>-</v>
      </c>
      <c r="AE69" s="266" t="str">
        <f t="shared" si="60"/>
        <v>-</v>
      </c>
      <c r="AF69" s="266" t="str">
        <f t="shared" si="60"/>
        <v>-</v>
      </c>
      <c r="AG69" s="266" t="str">
        <f t="shared" si="60"/>
        <v>-</v>
      </c>
      <c r="AH69" s="266" t="str">
        <f t="shared" si="60"/>
        <v>-</v>
      </c>
      <c r="AI69" s="265"/>
      <c r="AJ69" s="266" t="str">
        <f t="shared" ref="AJ69:AR69" si="61">IF(ISERROR(SEARCH(AJ$9,$D67,1)),"-",IF(COUNTIF($D67,AJ$9)=1,1,IF(ISERROR(SEARCH(CONCATENATE(AJ$9,","),$D67,1)),IF(ISERROR(SEARCH(CONCATENATE(",",AJ$9),$D67,1)),"-",1),1)))</f>
        <v>-</v>
      </c>
      <c r="AK69" s="266" t="str">
        <f t="shared" si="61"/>
        <v>-</v>
      </c>
      <c r="AL69" s="266" t="str">
        <f t="shared" si="61"/>
        <v>-</v>
      </c>
      <c r="AM69" s="266" t="str">
        <f t="shared" si="61"/>
        <v>-</v>
      </c>
      <c r="AN69" s="266" t="str">
        <f t="shared" si="61"/>
        <v>-</v>
      </c>
      <c r="AO69" s="266">
        <f t="shared" si="61"/>
        <v>1</v>
      </c>
      <c r="AP69" s="266" t="str">
        <f t="shared" si="61"/>
        <v>-</v>
      </c>
      <c r="AQ69" s="266" t="str">
        <f t="shared" si="61"/>
        <v>-</v>
      </c>
      <c r="AR69" s="266" t="str">
        <f t="shared" si="61"/>
        <v>-</v>
      </c>
      <c r="AS69" s="265"/>
      <c r="AT69" s="266" t="str">
        <f t="shared" ref="AT69:BB69" si="62">IF(ISERROR(SEARCH(AT$9,$E67,1)),"-",IF(COUNTIF($E67,AT$9)=1,1,IF(ISERROR(SEARCH(CONCATENATE(AT$9,","),$E67,1)),IF(ISERROR(SEARCH(CONCATENATE(",",AT$9),$E67,1)),"-",1),1)))</f>
        <v>-</v>
      </c>
      <c r="AU69" s="266" t="str">
        <f t="shared" si="62"/>
        <v>-</v>
      </c>
      <c r="AV69" s="266" t="str">
        <f t="shared" si="62"/>
        <v>-</v>
      </c>
      <c r="AW69" s="266" t="str">
        <f t="shared" si="62"/>
        <v>-</v>
      </c>
      <c r="AX69" s="266" t="str">
        <f t="shared" si="62"/>
        <v>-</v>
      </c>
      <c r="AY69" s="266" t="str">
        <f t="shared" si="62"/>
        <v>-</v>
      </c>
      <c r="AZ69" s="266" t="str">
        <f t="shared" si="62"/>
        <v>-</v>
      </c>
      <c r="BA69" s="266" t="str">
        <f t="shared" si="62"/>
        <v>-</v>
      </c>
      <c r="BB69" s="266" t="str">
        <f t="shared" si="62"/>
        <v>-</v>
      </c>
      <c r="BC69" s="265"/>
      <c r="BD69" s="266" t="str">
        <f>IF(ISERROR(SEARCH(BD$9,#REF!,1)),"-",IF(COUNTIF(#REF!,BD$9)=1,1,IF(ISERROR(SEARCH(CONCATENATE(BD$9,","),#REF!,1)),IF(ISERROR(SEARCH(CONCATENATE(",",BD$9),#REF!,1)),"-",1),1)))</f>
        <v>-</v>
      </c>
      <c r="BE69" s="266" t="str">
        <f>IF(ISERROR(SEARCH(BE$9,#REF!,1)),"-",IF(COUNTIF(#REF!,BE$9)=1,1,IF(ISERROR(SEARCH(CONCATENATE(BE$9,","),#REF!,1)),IF(ISERROR(SEARCH(CONCATENATE(",",BE$9),#REF!,1)),"-",1),1)))</f>
        <v>-</v>
      </c>
      <c r="BF69" s="266" t="str">
        <f>IF(ISERROR(SEARCH(BF$9,#REF!,1)),"-",IF(COUNTIF(#REF!,BF$9)=1,1,IF(ISERROR(SEARCH(CONCATENATE(BF$9,","),#REF!,1)),IF(ISERROR(SEARCH(CONCATENATE(",",BF$9),#REF!,1)),"-",1),1)))</f>
        <v>-</v>
      </c>
      <c r="BG69" s="266" t="str">
        <f>IF(ISERROR(SEARCH(BG$9,#REF!,1)),"-",IF(COUNTIF(#REF!,BG$9)=1,1,IF(ISERROR(SEARCH(CONCATENATE(BG$9,","),#REF!,1)),IF(ISERROR(SEARCH(CONCATENATE(",",BG$9),#REF!,1)),"-",1),1)))</f>
        <v>-</v>
      </c>
      <c r="BH69" s="266" t="str">
        <f>IF(ISERROR(SEARCH(BH$9,#REF!,1)),"-",IF(COUNTIF(#REF!,BH$9)=1,1,IF(ISERROR(SEARCH(CONCATENATE(BH$9,","),#REF!,1)),IF(ISERROR(SEARCH(CONCATENATE(",",BH$9),#REF!,1)),"-",1),1)))</f>
        <v>-</v>
      </c>
      <c r="BI69" s="266" t="str">
        <f>IF(ISERROR(SEARCH(BI$9,#REF!,1)),"-",IF(COUNTIF(#REF!,BI$9)=1,1,IF(ISERROR(SEARCH(CONCATENATE(BI$9,","),#REF!,1)),IF(ISERROR(SEARCH(CONCATENATE(",",BI$9),#REF!,1)),"-",1),1)))</f>
        <v>-</v>
      </c>
      <c r="BJ69" s="266" t="str">
        <f>IF(ISERROR(SEARCH(BJ$9,#REF!,1)),"-",IF(COUNTIF(#REF!,BJ$9)=1,1,IF(ISERROR(SEARCH(CONCATENATE(BJ$9,","),#REF!,1)),IF(ISERROR(SEARCH(CONCATENATE(",",BJ$9),#REF!,1)),"-",1),1)))</f>
        <v>-</v>
      </c>
      <c r="BK69" s="266" t="str">
        <f>IF(ISERROR(SEARCH(BK$9,#REF!,1)),"-",IF(COUNTIF(#REF!,BK$9)=1,1,IF(ISERROR(SEARCH(CONCATENATE(BK$9,","),#REF!,1)),IF(ISERROR(SEARCH(CONCATENATE(",",BK$9),#REF!,1)),"-",1),1)))</f>
        <v>-</v>
      </c>
      <c r="BL69" s="266" t="str">
        <f>IF(ISERROR(SEARCH(BL$9,#REF!,1)),"-",IF(COUNTIF(#REF!,BL$9)=1,1,IF(ISERROR(SEARCH(CONCATENATE(BL$9,","),#REF!,1)),IF(ISERROR(SEARCH(CONCATENATE(",",BL$9),#REF!,1)),"-",1),1)))</f>
        <v>-</v>
      </c>
      <c r="BM69" s="265"/>
      <c r="BN69" s="266"/>
      <c r="BO69" s="266"/>
      <c r="BP69" s="266"/>
      <c r="BQ69" s="266"/>
      <c r="BR69" s="266"/>
      <c r="BS69" s="266"/>
      <c r="BT69" s="266"/>
      <c r="BU69" s="266"/>
      <c r="BV69" s="267"/>
      <c r="BW69" s="213"/>
    </row>
    <row r="70" spans="1:76" ht="38.25" customHeight="1">
      <c r="A70" s="268" t="s">
        <v>374</v>
      </c>
      <c r="B70" s="269" t="s">
        <v>412</v>
      </c>
      <c r="C70" s="247"/>
      <c r="D70" s="247">
        <v>7</v>
      </c>
      <c r="E70" s="247"/>
      <c r="F70" s="247"/>
      <c r="G70" s="247">
        <v>4</v>
      </c>
      <c r="H70" s="265">
        <f>G70*30</f>
        <v>120</v>
      </c>
      <c r="I70" s="265">
        <v>60</v>
      </c>
      <c r="J70" s="265"/>
      <c r="K70" s="264"/>
      <c r="L70" s="264"/>
      <c r="M70" s="264"/>
      <c r="N70" s="340">
        <f>H70-I70</f>
        <v>60</v>
      </c>
      <c r="O70" s="280"/>
      <c r="P70" s="264"/>
      <c r="Q70" s="264"/>
      <c r="R70" s="264"/>
      <c r="S70" s="264"/>
      <c r="T70" s="264"/>
      <c r="U70" s="265">
        <f>I70/U8</f>
        <v>3.3333333333333335</v>
      </c>
      <c r="V70" s="264"/>
      <c r="W70" s="265"/>
      <c r="X70" s="265"/>
      <c r="Y70" s="265"/>
      <c r="Z70" s="266" t="str">
        <f t="shared" ref="Z70:AH70" si="63">IF(ISERROR(SEARCH(Z$9,$C68,1)),"-",IF(COUNTIF($C68,Z$9)=1,1,IF(ISERROR(SEARCH(CONCATENATE(Z$9,","),$C68,1)),IF(ISERROR(SEARCH(CONCATENATE(",",Z$9),$C68,1)),"-",1),1)))</f>
        <v>-</v>
      </c>
      <c r="AA70" s="266" t="str">
        <f t="shared" si="63"/>
        <v>-</v>
      </c>
      <c r="AB70" s="266" t="str">
        <f t="shared" si="63"/>
        <v>-</v>
      </c>
      <c r="AC70" s="266" t="str">
        <f t="shared" si="63"/>
        <v>-</v>
      </c>
      <c r="AD70" s="266" t="str">
        <f t="shared" si="63"/>
        <v>-</v>
      </c>
      <c r="AE70" s="266" t="str">
        <f t="shared" si="63"/>
        <v>-</v>
      </c>
      <c r="AF70" s="266" t="str">
        <f t="shared" si="63"/>
        <v>-</v>
      </c>
      <c r="AG70" s="266" t="str">
        <f t="shared" si="63"/>
        <v>-</v>
      </c>
      <c r="AH70" s="266" t="str">
        <f t="shared" si="63"/>
        <v>-</v>
      </c>
      <c r="AI70" s="265"/>
      <c r="AJ70" s="266" t="str">
        <f t="shared" ref="AJ70:AR70" si="64">IF(ISERROR(SEARCH(AJ$9,$D68,1)),"-",IF(COUNTIF($D68,AJ$9)=1,1,IF(ISERROR(SEARCH(CONCATENATE(AJ$9,","),$D68,1)),IF(ISERROR(SEARCH(CONCATENATE(",",AJ$9),$D68,1)),"-",1),1)))</f>
        <v>-</v>
      </c>
      <c r="AK70" s="266" t="str">
        <f t="shared" si="64"/>
        <v>-</v>
      </c>
      <c r="AL70" s="266" t="str">
        <f t="shared" si="64"/>
        <v>-</v>
      </c>
      <c r="AM70" s="266" t="str">
        <f t="shared" si="64"/>
        <v>-</v>
      </c>
      <c r="AN70" s="266" t="str">
        <f t="shared" si="64"/>
        <v>-</v>
      </c>
      <c r="AO70" s="266">
        <f t="shared" si="64"/>
        <v>1</v>
      </c>
      <c r="AP70" s="266" t="str">
        <f t="shared" si="64"/>
        <v>-</v>
      </c>
      <c r="AQ70" s="266" t="str">
        <f t="shared" si="64"/>
        <v>-</v>
      </c>
      <c r="AR70" s="266" t="str">
        <f t="shared" si="64"/>
        <v>-</v>
      </c>
      <c r="AS70" s="265"/>
      <c r="AT70" s="266" t="str">
        <f t="shared" ref="AT70:BB70" si="65">IF(ISERROR(SEARCH(AT$9,$E68,1)),"-",IF(COUNTIF($E68,AT$9)=1,1,IF(ISERROR(SEARCH(CONCATENATE(AT$9,","),$E68,1)),IF(ISERROR(SEARCH(CONCATENATE(",",AT$9),$E68,1)),"-",1),1)))</f>
        <v>-</v>
      </c>
      <c r="AU70" s="266" t="str">
        <f t="shared" si="65"/>
        <v>-</v>
      </c>
      <c r="AV70" s="266" t="str">
        <f t="shared" si="65"/>
        <v>-</v>
      </c>
      <c r="AW70" s="266" t="str">
        <f t="shared" si="65"/>
        <v>-</v>
      </c>
      <c r="AX70" s="266" t="str">
        <f t="shared" si="65"/>
        <v>-</v>
      </c>
      <c r="AY70" s="266" t="str">
        <f t="shared" si="65"/>
        <v>-</v>
      </c>
      <c r="AZ70" s="266" t="str">
        <f t="shared" si="65"/>
        <v>-</v>
      </c>
      <c r="BA70" s="266" t="str">
        <f t="shared" si="65"/>
        <v>-</v>
      </c>
      <c r="BB70" s="266" t="str">
        <f t="shared" si="65"/>
        <v>-</v>
      </c>
      <c r="BC70" s="265"/>
      <c r="BD70" s="266" t="str">
        <f>IF(ISERROR(SEARCH(BD$9,#REF!,1)),"-",IF(COUNTIF(#REF!,BD$9)=1,1,IF(ISERROR(SEARCH(CONCATENATE(BD$9,","),#REF!,1)),IF(ISERROR(SEARCH(CONCATENATE(",",BD$9),#REF!,1)),"-",1),1)))</f>
        <v>-</v>
      </c>
      <c r="BE70" s="266" t="str">
        <f>IF(ISERROR(SEARCH(BE$9,#REF!,1)),"-",IF(COUNTIF(#REF!,BE$9)=1,1,IF(ISERROR(SEARCH(CONCATENATE(BE$9,","),#REF!,1)),IF(ISERROR(SEARCH(CONCATENATE(",",BE$9),#REF!,1)),"-",1),1)))</f>
        <v>-</v>
      </c>
      <c r="BF70" s="266" t="str">
        <f>IF(ISERROR(SEARCH(BF$9,#REF!,1)),"-",IF(COUNTIF(#REF!,BF$9)=1,1,IF(ISERROR(SEARCH(CONCATENATE(BF$9,","),#REF!,1)),IF(ISERROR(SEARCH(CONCATENATE(",",BF$9),#REF!,1)),"-",1),1)))</f>
        <v>-</v>
      </c>
      <c r="BG70" s="266" t="str">
        <f>IF(ISERROR(SEARCH(BG$9,#REF!,1)),"-",IF(COUNTIF(#REF!,BG$9)=1,1,IF(ISERROR(SEARCH(CONCATENATE(BG$9,","),#REF!,1)),IF(ISERROR(SEARCH(CONCATENATE(",",BG$9),#REF!,1)),"-",1),1)))</f>
        <v>-</v>
      </c>
      <c r="BH70" s="266" t="str">
        <f>IF(ISERROR(SEARCH(BH$9,#REF!,1)),"-",IF(COUNTIF(#REF!,BH$9)=1,1,IF(ISERROR(SEARCH(CONCATENATE(BH$9,","),#REF!,1)),IF(ISERROR(SEARCH(CONCATENATE(",",BH$9),#REF!,1)),"-",1),1)))</f>
        <v>-</v>
      </c>
      <c r="BI70" s="266" t="str">
        <f>IF(ISERROR(SEARCH(BI$9,#REF!,1)),"-",IF(COUNTIF(#REF!,BI$9)=1,1,IF(ISERROR(SEARCH(CONCATENATE(BI$9,","),#REF!,1)),IF(ISERROR(SEARCH(CONCATENATE(",",BI$9),#REF!,1)),"-",1),1)))</f>
        <v>-</v>
      </c>
      <c r="BJ70" s="266" t="str">
        <f>IF(ISERROR(SEARCH(BJ$9,#REF!,1)),"-",IF(COUNTIF(#REF!,BJ$9)=1,1,IF(ISERROR(SEARCH(CONCATENATE(BJ$9,","),#REF!,1)),IF(ISERROR(SEARCH(CONCATENATE(",",BJ$9),#REF!,1)),"-",1),1)))</f>
        <v>-</v>
      </c>
      <c r="BK70" s="266" t="str">
        <f>IF(ISERROR(SEARCH(BK$9,#REF!,1)),"-",IF(COUNTIF(#REF!,BK$9)=1,1,IF(ISERROR(SEARCH(CONCATENATE(BK$9,","),#REF!,1)),IF(ISERROR(SEARCH(CONCATENATE(",",BK$9),#REF!,1)),"-",1),1)))</f>
        <v>-</v>
      </c>
      <c r="BL70" s="266" t="str">
        <f>IF(ISERROR(SEARCH(BL$9,#REF!,1)),"-",IF(COUNTIF(#REF!,BL$9)=1,1,IF(ISERROR(SEARCH(CONCATENATE(BL$9,","),#REF!,1)),IF(ISERROR(SEARCH(CONCATENATE(",",BL$9),#REF!,1)),"-",1),1)))</f>
        <v>-</v>
      </c>
      <c r="BM70" s="265"/>
      <c r="BN70" s="266"/>
      <c r="BO70" s="266"/>
      <c r="BP70" s="266"/>
      <c r="BQ70" s="266"/>
      <c r="BR70" s="266"/>
      <c r="BS70" s="266"/>
      <c r="BT70" s="266"/>
      <c r="BU70" s="266"/>
      <c r="BV70" s="267"/>
      <c r="BW70" s="213"/>
    </row>
    <row r="71" spans="1:76" ht="29.25" customHeight="1">
      <c r="A71" s="268" t="s">
        <v>375</v>
      </c>
      <c r="B71" s="269" t="s">
        <v>412</v>
      </c>
      <c r="C71" s="247"/>
      <c r="D71" s="247">
        <v>8</v>
      </c>
      <c r="E71" s="247"/>
      <c r="F71" s="247"/>
      <c r="G71" s="247">
        <v>4</v>
      </c>
      <c r="H71" s="265">
        <f t="shared" si="50"/>
        <v>120</v>
      </c>
      <c r="I71" s="265">
        <v>60</v>
      </c>
      <c r="J71" s="265"/>
      <c r="K71" s="264"/>
      <c r="L71" s="264"/>
      <c r="M71" s="264"/>
      <c r="N71" s="340">
        <f t="shared" si="51"/>
        <v>60</v>
      </c>
      <c r="O71" s="280"/>
      <c r="P71" s="264"/>
      <c r="Q71" s="264"/>
      <c r="R71" s="264"/>
      <c r="S71" s="264"/>
      <c r="T71" s="265"/>
      <c r="U71" s="265"/>
      <c r="V71" s="264"/>
      <c r="W71" s="265"/>
      <c r="X71" s="265"/>
      <c r="Y71" s="265"/>
      <c r="Z71" s="266"/>
      <c r="AA71" s="266"/>
      <c r="AB71" s="266"/>
      <c r="AC71" s="266"/>
      <c r="AD71" s="266"/>
      <c r="AE71" s="266"/>
      <c r="AF71" s="266"/>
      <c r="AG71" s="266"/>
      <c r="AH71" s="266"/>
      <c r="AI71" s="265"/>
      <c r="AJ71" s="266"/>
      <c r="AK71" s="266"/>
      <c r="AL71" s="266"/>
      <c r="AM71" s="266"/>
      <c r="AN71" s="266"/>
      <c r="AO71" s="266"/>
      <c r="AP71" s="266"/>
      <c r="AQ71" s="266"/>
      <c r="AR71" s="266"/>
      <c r="AS71" s="265"/>
      <c r="AT71" s="266"/>
      <c r="AU71" s="266"/>
      <c r="AV71" s="266"/>
      <c r="AW71" s="266"/>
      <c r="AX71" s="266"/>
      <c r="AY71" s="266"/>
      <c r="AZ71" s="266"/>
      <c r="BA71" s="266"/>
      <c r="BB71" s="266"/>
      <c r="BC71" s="265"/>
      <c r="BD71" s="266"/>
      <c r="BE71" s="266"/>
      <c r="BF71" s="266"/>
      <c r="BG71" s="266"/>
      <c r="BH71" s="266"/>
      <c r="BI71" s="266"/>
      <c r="BJ71" s="266"/>
      <c r="BK71" s="266"/>
      <c r="BL71" s="266"/>
      <c r="BM71" s="265"/>
      <c r="BN71" s="266"/>
      <c r="BO71" s="266"/>
      <c r="BP71" s="266"/>
      <c r="BQ71" s="266"/>
      <c r="BR71" s="266"/>
      <c r="BS71" s="266"/>
      <c r="BT71" s="266"/>
      <c r="BU71" s="266"/>
      <c r="BV71" s="267">
        <f>I71/BV8</f>
        <v>4.615384615384615</v>
      </c>
      <c r="BW71" s="213"/>
    </row>
    <row r="72" spans="1:76" ht="37.5" customHeight="1" thickBot="1">
      <c r="A72" s="270" t="s">
        <v>376</v>
      </c>
      <c r="B72" s="305" t="s">
        <v>412</v>
      </c>
      <c r="C72" s="260"/>
      <c r="D72" s="260">
        <v>8</v>
      </c>
      <c r="E72" s="260"/>
      <c r="F72" s="260"/>
      <c r="G72" s="260">
        <v>4</v>
      </c>
      <c r="H72" s="289">
        <f>G72*30</f>
        <v>120</v>
      </c>
      <c r="I72" s="289">
        <v>60</v>
      </c>
      <c r="J72" s="289"/>
      <c r="K72" s="288"/>
      <c r="L72" s="288"/>
      <c r="M72" s="288"/>
      <c r="N72" s="375">
        <f>H72-I72</f>
        <v>60</v>
      </c>
      <c r="O72" s="310"/>
      <c r="P72" s="288"/>
      <c r="Q72" s="288"/>
      <c r="R72" s="288"/>
      <c r="S72" s="288"/>
      <c r="T72" s="289"/>
      <c r="U72" s="289"/>
      <c r="V72" s="288"/>
      <c r="W72" s="289"/>
      <c r="X72" s="289"/>
      <c r="Y72" s="289"/>
      <c r="Z72" s="290"/>
      <c r="AA72" s="290"/>
      <c r="AB72" s="290"/>
      <c r="AC72" s="290"/>
      <c r="AD72" s="290"/>
      <c r="AE72" s="290"/>
      <c r="AF72" s="290"/>
      <c r="AG72" s="290"/>
      <c r="AH72" s="290"/>
      <c r="AI72" s="289"/>
      <c r="AJ72" s="290"/>
      <c r="AK72" s="290"/>
      <c r="AL72" s="290"/>
      <c r="AM72" s="290"/>
      <c r="AN72" s="290"/>
      <c r="AO72" s="290"/>
      <c r="AP72" s="290"/>
      <c r="AQ72" s="290"/>
      <c r="AR72" s="290"/>
      <c r="AS72" s="289"/>
      <c r="AT72" s="290"/>
      <c r="AU72" s="290"/>
      <c r="AV72" s="290"/>
      <c r="AW72" s="290"/>
      <c r="AX72" s="290"/>
      <c r="AY72" s="290"/>
      <c r="AZ72" s="290"/>
      <c r="BA72" s="290"/>
      <c r="BB72" s="290"/>
      <c r="BC72" s="289"/>
      <c r="BD72" s="290"/>
      <c r="BE72" s="290"/>
      <c r="BF72" s="290"/>
      <c r="BG72" s="290"/>
      <c r="BH72" s="290"/>
      <c r="BI72" s="290"/>
      <c r="BJ72" s="290"/>
      <c r="BK72" s="290"/>
      <c r="BL72" s="290"/>
      <c r="BM72" s="289"/>
      <c r="BN72" s="290"/>
      <c r="BO72" s="290"/>
      <c r="BP72" s="290"/>
      <c r="BQ72" s="290"/>
      <c r="BR72" s="290"/>
      <c r="BS72" s="290"/>
      <c r="BT72" s="290"/>
      <c r="BU72" s="290"/>
      <c r="BV72" s="271">
        <f>I72/BV8</f>
        <v>4.615384615384615</v>
      </c>
      <c r="BW72" s="213"/>
    </row>
    <row r="73" spans="1:76" ht="15.75" thickBot="1">
      <c r="A73" s="660"/>
      <c r="B73" s="347" t="s">
        <v>307</v>
      </c>
      <c r="C73" s="348"/>
      <c r="D73" s="349">
        <f>COUNT(D61:D72)</f>
        <v>12</v>
      </c>
      <c r="E73" s="349"/>
      <c r="F73" s="349"/>
      <c r="G73" s="350">
        <f>SUM(G61:G72)</f>
        <v>48</v>
      </c>
      <c r="H73" s="351">
        <f>SUM(H61:H72)</f>
        <v>1440</v>
      </c>
      <c r="I73" s="351">
        <f>SUM(I61:I72)</f>
        <v>720</v>
      </c>
      <c r="J73" s="351">
        <f t="shared" ref="J73:P73" si="66">SUM(J63:J72)</f>
        <v>0</v>
      </c>
      <c r="K73" s="351">
        <f t="shared" si="66"/>
        <v>0</v>
      </c>
      <c r="L73" s="351">
        <f t="shared" si="66"/>
        <v>0</v>
      </c>
      <c r="M73" s="351">
        <f t="shared" si="66"/>
        <v>0</v>
      </c>
      <c r="N73" s="352">
        <f>SUM(N61:N72)</f>
        <v>720</v>
      </c>
      <c r="O73" s="274">
        <f t="shared" si="66"/>
        <v>0</v>
      </c>
      <c r="P73" s="275">
        <f t="shared" si="66"/>
        <v>0</v>
      </c>
      <c r="Q73" s="275">
        <f>SUM(Q61:Q72)</f>
        <v>6.666666666666667</v>
      </c>
      <c r="R73" s="275">
        <f t="shared" ref="R73:BV73" si="67">SUM(R61:R72)</f>
        <v>7.5</v>
      </c>
      <c r="S73" s="275">
        <f t="shared" si="67"/>
        <v>6.666666666666667</v>
      </c>
      <c r="T73" s="275">
        <f t="shared" si="67"/>
        <v>8</v>
      </c>
      <c r="U73" s="275">
        <f t="shared" si="67"/>
        <v>6.666666666666667</v>
      </c>
      <c r="V73" s="275">
        <f t="shared" si="67"/>
        <v>0</v>
      </c>
      <c r="W73" s="275">
        <f t="shared" ca="1" si="67"/>
        <v>6.666666666666667</v>
      </c>
      <c r="X73" s="275">
        <f t="shared" ca="1" si="67"/>
        <v>6.666666666666667</v>
      </c>
      <c r="Y73" s="275">
        <f t="shared" si="67"/>
        <v>0</v>
      </c>
      <c r="Z73" s="275">
        <f t="shared" ca="1" si="67"/>
        <v>6.666666666666667</v>
      </c>
      <c r="AA73" s="275">
        <f t="shared" ca="1" si="67"/>
        <v>6.666666666666667</v>
      </c>
      <c r="AB73" s="275">
        <f t="shared" ca="1" si="67"/>
        <v>6.666666666666667</v>
      </c>
      <c r="AC73" s="275">
        <f t="shared" ca="1" si="67"/>
        <v>6.666666666666667</v>
      </c>
      <c r="AD73" s="275">
        <f t="shared" ca="1" si="67"/>
        <v>6.666666666666667</v>
      </c>
      <c r="AE73" s="275">
        <f t="shared" ca="1" si="67"/>
        <v>6.666666666666667</v>
      </c>
      <c r="AF73" s="275">
        <f t="shared" ca="1" si="67"/>
        <v>6.666666666666667</v>
      </c>
      <c r="AG73" s="275">
        <f t="shared" ca="1" si="67"/>
        <v>6.666666666666667</v>
      </c>
      <c r="AH73" s="275">
        <f t="shared" ca="1" si="67"/>
        <v>6.666666666666667</v>
      </c>
      <c r="AI73" s="275">
        <f t="shared" si="67"/>
        <v>0</v>
      </c>
      <c r="AJ73" s="275">
        <f t="shared" ca="1" si="67"/>
        <v>6.666666666666667</v>
      </c>
      <c r="AK73" s="275">
        <f t="shared" ca="1" si="67"/>
        <v>6.666666666666667</v>
      </c>
      <c r="AL73" s="275">
        <f t="shared" ca="1" si="67"/>
        <v>6.666666666666667</v>
      </c>
      <c r="AM73" s="275">
        <f t="shared" ca="1" si="67"/>
        <v>6.666666666666667</v>
      </c>
      <c r="AN73" s="275">
        <f t="shared" ca="1" si="67"/>
        <v>6.666666666666667</v>
      </c>
      <c r="AO73" s="275">
        <f t="shared" ca="1" si="67"/>
        <v>6.666666666666667</v>
      </c>
      <c r="AP73" s="275">
        <f t="shared" ca="1" si="67"/>
        <v>6.666666666666667</v>
      </c>
      <c r="AQ73" s="275">
        <f t="shared" ca="1" si="67"/>
        <v>6.666666666666667</v>
      </c>
      <c r="AR73" s="275">
        <f t="shared" ca="1" si="67"/>
        <v>6.666666666666667</v>
      </c>
      <c r="AS73" s="275">
        <f t="shared" si="67"/>
        <v>0</v>
      </c>
      <c r="AT73" s="275">
        <f t="shared" ca="1" si="67"/>
        <v>6.666666666666667</v>
      </c>
      <c r="AU73" s="275">
        <f t="shared" ca="1" si="67"/>
        <v>6.666666666666667</v>
      </c>
      <c r="AV73" s="275">
        <f t="shared" ca="1" si="67"/>
        <v>6.666666666666667</v>
      </c>
      <c r="AW73" s="275">
        <f t="shared" ca="1" si="67"/>
        <v>6.666666666666667</v>
      </c>
      <c r="AX73" s="275">
        <f t="shared" ca="1" si="67"/>
        <v>6.666666666666667</v>
      </c>
      <c r="AY73" s="275">
        <f t="shared" ca="1" si="67"/>
        <v>6.666666666666667</v>
      </c>
      <c r="AZ73" s="275">
        <f t="shared" ca="1" si="67"/>
        <v>6.666666666666667</v>
      </c>
      <c r="BA73" s="275">
        <f t="shared" ca="1" si="67"/>
        <v>6.666666666666667</v>
      </c>
      <c r="BB73" s="275">
        <f t="shared" ca="1" si="67"/>
        <v>6.666666666666667</v>
      </c>
      <c r="BC73" s="275">
        <f t="shared" si="67"/>
        <v>0</v>
      </c>
      <c r="BD73" s="275">
        <f t="shared" ca="1" si="67"/>
        <v>6.666666666666667</v>
      </c>
      <c r="BE73" s="275">
        <f t="shared" ca="1" si="67"/>
        <v>6.666666666666667</v>
      </c>
      <c r="BF73" s="275">
        <f t="shared" ca="1" si="67"/>
        <v>6.666666666666667</v>
      </c>
      <c r="BG73" s="275">
        <f t="shared" ca="1" si="67"/>
        <v>6.666666666666667</v>
      </c>
      <c r="BH73" s="275">
        <f t="shared" ca="1" si="67"/>
        <v>6.666666666666667</v>
      </c>
      <c r="BI73" s="275">
        <f t="shared" ca="1" si="67"/>
        <v>6.666666666666667</v>
      </c>
      <c r="BJ73" s="275">
        <f t="shared" ca="1" si="67"/>
        <v>6.666666666666667</v>
      </c>
      <c r="BK73" s="275">
        <f t="shared" ca="1" si="67"/>
        <v>6.666666666666667</v>
      </c>
      <c r="BL73" s="275">
        <f t="shared" ca="1" si="67"/>
        <v>6.666666666666667</v>
      </c>
      <c r="BM73" s="275">
        <f t="shared" si="67"/>
        <v>0</v>
      </c>
      <c r="BN73" s="275">
        <f t="shared" ca="1" si="67"/>
        <v>6.666666666666667</v>
      </c>
      <c r="BO73" s="275">
        <f t="shared" ca="1" si="67"/>
        <v>6.666666666666667</v>
      </c>
      <c r="BP73" s="275">
        <f t="shared" ca="1" si="67"/>
        <v>6.666666666666667</v>
      </c>
      <c r="BQ73" s="275">
        <f t="shared" ca="1" si="67"/>
        <v>6.666666666666667</v>
      </c>
      <c r="BR73" s="275">
        <f t="shared" ca="1" si="67"/>
        <v>6.666666666666667</v>
      </c>
      <c r="BS73" s="275">
        <f t="shared" ca="1" si="67"/>
        <v>6.666666666666667</v>
      </c>
      <c r="BT73" s="275">
        <f t="shared" ca="1" si="67"/>
        <v>6.666666666666667</v>
      </c>
      <c r="BU73" s="275">
        <f t="shared" ca="1" si="67"/>
        <v>6.666666666666667</v>
      </c>
      <c r="BV73" s="276">
        <f t="shared" si="67"/>
        <v>9.2307692307692299</v>
      </c>
      <c r="BW73" s="213"/>
    </row>
    <row r="74" spans="1:76" ht="15.75" thickBot="1">
      <c r="A74" s="661"/>
      <c r="B74" s="353" t="s">
        <v>401</v>
      </c>
      <c r="C74" s="381">
        <f t="shared" ref="C74:AH74" si="68">SUM(C59,C73)</f>
        <v>0</v>
      </c>
      <c r="D74" s="382">
        <f>SUM(D59,D73)</f>
        <v>16</v>
      </c>
      <c r="E74" s="382">
        <f t="shared" si="68"/>
        <v>0</v>
      </c>
      <c r="F74" s="382">
        <f t="shared" si="68"/>
        <v>0</v>
      </c>
      <c r="G74" s="383">
        <f t="shared" si="68"/>
        <v>60</v>
      </c>
      <c r="H74" s="382">
        <f t="shared" si="68"/>
        <v>1800</v>
      </c>
      <c r="I74" s="382">
        <f t="shared" si="68"/>
        <v>896</v>
      </c>
      <c r="J74" s="382">
        <f t="shared" si="68"/>
        <v>96</v>
      </c>
      <c r="K74" s="382">
        <f t="shared" si="68"/>
        <v>80</v>
      </c>
      <c r="L74" s="382">
        <f t="shared" si="68"/>
        <v>0</v>
      </c>
      <c r="M74" s="382">
        <f t="shared" si="68"/>
        <v>0</v>
      </c>
      <c r="N74" s="384">
        <f t="shared" si="68"/>
        <v>904</v>
      </c>
      <c r="O74" s="274">
        <f t="shared" si="68"/>
        <v>0</v>
      </c>
      <c r="P74" s="274">
        <f t="shared" si="68"/>
        <v>0</v>
      </c>
      <c r="Q74" s="274">
        <f t="shared" si="68"/>
        <v>9.1111111111111107</v>
      </c>
      <c r="R74" s="274">
        <f t="shared" si="68"/>
        <v>10.25</v>
      </c>
      <c r="S74" s="274">
        <f t="shared" si="68"/>
        <v>9.1111111111111107</v>
      </c>
      <c r="T74" s="274">
        <f t="shared" si="68"/>
        <v>10.933333333333334</v>
      </c>
      <c r="U74" s="274">
        <f t="shared" si="68"/>
        <v>6.666666666666667</v>
      </c>
      <c r="V74" s="274">
        <f t="shared" si="68"/>
        <v>0</v>
      </c>
      <c r="W74" s="274">
        <f t="shared" ca="1" si="68"/>
        <v>0</v>
      </c>
      <c r="X74" s="274">
        <f t="shared" ca="1" si="68"/>
        <v>0</v>
      </c>
      <c r="Y74" s="274">
        <f t="shared" si="68"/>
        <v>0</v>
      </c>
      <c r="Z74" s="274">
        <f t="shared" ca="1" si="68"/>
        <v>0</v>
      </c>
      <c r="AA74" s="274">
        <f t="shared" ca="1" si="68"/>
        <v>0</v>
      </c>
      <c r="AB74" s="274">
        <f t="shared" ca="1" si="68"/>
        <v>0</v>
      </c>
      <c r="AC74" s="274">
        <f t="shared" ca="1" si="68"/>
        <v>0</v>
      </c>
      <c r="AD74" s="274">
        <f t="shared" ca="1" si="68"/>
        <v>0</v>
      </c>
      <c r="AE74" s="274">
        <f t="shared" ca="1" si="68"/>
        <v>0</v>
      </c>
      <c r="AF74" s="274">
        <f t="shared" ca="1" si="68"/>
        <v>0</v>
      </c>
      <c r="AG74" s="274">
        <f t="shared" ca="1" si="68"/>
        <v>0</v>
      </c>
      <c r="AH74" s="274">
        <f t="shared" ca="1" si="68"/>
        <v>0</v>
      </c>
      <c r="AI74" s="274">
        <f t="shared" ref="AI74:BN74" si="69">SUM(AI59,AI73)</f>
        <v>0</v>
      </c>
      <c r="AJ74" s="274">
        <f t="shared" ca="1" si="69"/>
        <v>0</v>
      </c>
      <c r="AK74" s="274">
        <f t="shared" ca="1" si="69"/>
        <v>0</v>
      </c>
      <c r="AL74" s="274">
        <f t="shared" ca="1" si="69"/>
        <v>1</v>
      </c>
      <c r="AM74" s="274">
        <f t="shared" ca="1" si="69"/>
        <v>2</v>
      </c>
      <c r="AN74" s="274">
        <f t="shared" ca="1" si="69"/>
        <v>1</v>
      </c>
      <c r="AO74" s="274">
        <f t="shared" ca="1" si="69"/>
        <v>2</v>
      </c>
      <c r="AP74" s="274">
        <f t="shared" ca="1" si="69"/>
        <v>0</v>
      </c>
      <c r="AQ74" s="274">
        <f t="shared" ca="1" si="69"/>
        <v>0</v>
      </c>
      <c r="AR74" s="274">
        <f t="shared" ca="1" si="69"/>
        <v>0</v>
      </c>
      <c r="AS74" s="274">
        <f t="shared" si="69"/>
        <v>0</v>
      </c>
      <c r="AT74" s="274">
        <f t="shared" ca="1" si="69"/>
        <v>0</v>
      </c>
      <c r="AU74" s="274">
        <f t="shared" ca="1" si="69"/>
        <v>0</v>
      </c>
      <c r="AV74" s="274">
        <f t="shared" ca="1" si="69"/>
        <v>0</v>
      </c>
      <c r="AW74" s="274">
        <f t="shared" ca="1" si="69"/>
        <v>0</v>
      </c>
      <c r="AX74" s="274">
        <f t="shared" ca="1" si="69"/>
        <v>0</v>
      </c>
      <c r="AY74" s="274">
        <f t="shared" ca="1" si="69"/>
        <v>0</v>
      </c>
      <c r="AZ74" s="274">
        <f t="shared" ca="1" si="69"/>
        <v>0</v>
      </c>
      <c r="BA74" s="274">
        <f t="shared" ca="1" si="69"/>
        <v>0</v>
      </c>
      <c r="BB74" s="274">
        <f t="shared" ca="1" si="69"/>
        <v>0</v>
      </c>
      <c r="BC74" s="274">
        <f t="shared" si="69"/>
        <v>0</v>
      </c>
      <c r="BD74" s="274">
        <f t="shared" ca="1" si="69"/>
        <v>0</v>
      </c>
      <c r="BE74" s="274">
        <f t="shared" ca="1" si="69"/>
        <v>0</v>
      </c>
      <c r="BF74" s="274">
        <f t="shared" ca="1" si="69"/>
        <v>0</v>
      </c>
      <c r="BG74" s="274">
        <f t="shared" ca="1" si="69"/>
        <v>0</v>
      </c>
      <c r="BH74" s="274">
        <f t="shared" ca="1" si="69"/>
        <v>0</v>
      </c>
      <c r="BI74" s="274">
        <f t="shared" ca="1" si="69"/>
        <v>0</v>
      </c>
      <c r="BJ74" s="274">
        <f t="shared" ca="1" si="69"/>
        <v>0</v>
      </c>
      <c r="BK74" s="274">
        <f t="shared" ca="1" si="69"/>
        <v>0</v>
      </c>
      <c r="BL74" s="274">
        <f t="shared" ca="1" si="69"/>
        <v>0</v>
      </c>
      <c r="BM74" s="274">
        <f t="shared" si="69"/>
        <v>0</v>
      </c>
      <c r="BN74" s="274">
        <f t="shared" ca="1" si="69"/>
        <v>0</v>
      </c>
      <c r="BO74" s="274">
        <f t="shared" ref="BO74:BV74" ca="1" si="70">SUM(BO59,BO73)</f>
        <v>0</v>
      </c>
      <c r="BP74" s="274">
        <f t="shared" ca="1" si="70"/>
        <v>0</v>
      </c>
      <c r="BQ74" s="274">
        <f t="shared" ca="1" si="70"/>
        <v>0</v>
      </c>
      <c r="BR74" s="274">
        <f t="shared" ca="1" si="70"/>
        <v>0</v>
      </c>
      <c r="BS74" s="274">
        <f t="shared" ca="1" si="70"/>
        <v>0</v>
      </c>
      <c r="BT74" s="274">
        <f t="shared" ca="1" si="70"/>
        <v>0</v>
      </c>
      <c r="BU74" s="274">
        <f t="shared" ca="1" si="70"/>
        <v>0</v>
      </c>
      <c r="BV74" s="385">
        <f t="shared" si="70"/>
        <v>9.2307692307692299</v>
      </c>
      <c r="BW74" s="213"/>
    </row>
    <row r="75" spans="1:76" ht="15.75" customHeight="1" thickBot="1">
      <c r="A75" s="661"/>
      <c r="B75" s="386" t="s">
        <v>402</v>
      </c>
      <c r="C75" s="387">
        <f>C76+C77</f>
        <v>23</v>
      </c>
      <c r="D75" s="388">
        <f t="shared" ref="D75:BO75" si="71">D76+D77</f>
        <v>39</v>
      </c>
      <c r="E75" s="388">
        <f t="shared" si="71"/>
        <v>2</v>
      </c>
      <c r="F75" s="388">
        <f t="shared" si="71"/>
        <v>0</v>
      </c>
      <c r="G75" s="389">
        <f t="shared" si="71"/>
        <v>240</v>
      </c>
      <c r="H75" s="388">
        <f t="shared" si="71"/>
        <v>7200</v>
      </c>
      <c r="I75" s="388">
        <f t="shared" si="71"/>
        <v>3258</v>
      </c>
      <c r="J75" s="388">
        <f t="shared" si="71"/>
        <v>1040</v>
      </c>
      <c r="K75" s="388">
        <f t="shared" si="71"/>
        <v>1498</v>
      </c>
      <c r="L75" s="388">
        <f t="shared" ca="1" si="71"/>
        <v>0</v>
      </c>
      <c r="M75" s="388">
        <f t="shared" ca="1" si="71"/>
        <v>420</v>
      </c>
      <c r="N75" s="390">
        <f t="shared" si="71"/>
        <v>3522</v>
      </c>
      <c r="O75" s="391">
        <f t="shared" si="71"/>
        <v>24</v>
      </c>
      <c r="P75" s="392">
        <f t="shared" si="71"/>
        <v>25.125</v>
      </c>
      <c r="Q75" s="392">
        <f t="shared" si="71"/>
        <v>24.777777777777779</v>
      </c>
      <c r="R75" s="392">
        <f t="shared" si="71"/>
        <v>24.125</v>
      </c>
      <c r="S75" s="392">
        <f t="shared" si="71"/>
        <v>24.777777777777779</v>
      </c>
      <c r="T75" s="392">
        <f t="shared" si="71"/>
        <v>24.266666666666666</v>
      </c>
      <c r="U75" s="392">
        <f t="shared" si="71"/>
        <v>24.777777777777779</v>
      </c>
      <c r="V75" s="392">
        <f t="shared" si="71"/>
        <v>0</v>
      </c>
      <c r="W75" s="392">
        <f t="shared" ca="1" si="71"/>
        <v>24</v>
      </c>
      <c r="X75" s="392">
        <f t="shared" ca="1" si="71"/>
        <v>24</v>
      </c>
      <c r="Y75" s="392">
        <f t="shared" si="71"/>
        <v>0</v>
      </c>
      <c r="Z75" s="392">
        <f t="shared" ca="1" si="71"/>
        <v>2</v>
      </c>
      <c r="AA75" s="392">
        <f t="shared" ca="1" si="71"/>
        <v>1</v>
      </c>
      <c r="AB75" s="392">
        <f t="shared" ca="1" si="71"/>
        <v>0</v>
      </c>
      <c r="AC75" s="392">
        <f t="shared" ca="1" si="71"/>
        <v>1</v>
      </c>
      <c r="AD75" s="392">
        <f t="shared" ca="1" si="71"/>
        <v>0</v>
      </c>
      <c r="AE75" s="392">
        <f t="shared" ca="1" si="71"/>
        <v>0</v>
      </c>
      <c r="AF75" s="392">
        <f t="shared" ca="1" si="71"/>
        <v>0</v>
      </c>
      <c r="AG75" s="392">
        <f t="shared" ca="1" si="71"/>
        <v>0</v>
      </c>
      <c r="AH75" s="392">
        <f t="shared" ca="1" si="71"/>
        <v>0</v>
      </c>
      <c r="AI75" s="392">
        <f t="shared" si="71"/>
        <v>0</v>
      </c>
      <c r="AJ75" s="392">
        <f t="shared" ca="1" si="71"/>
        <v>3</v>
      </c>
      <c r="AK75" s="392">
        <f t="shared" ca="1" si="71"/>
        <v>2</v>
      </c>
      <c r="AL75" s="392">
        <f t="shared" ca="1" si="71"/>
        <v>1</v>
      </c>
      <c r="AM75" s="392">
        <f t="shared" ca="1" si="71"/>
        <v>3</v>
      </c>
      <c r="AN75" s="392">
        <f t="shared" ca="1" si="71"/>
        <v>2</v>
      </c>
      <c r="AO75" s="392">
        <f t="shared" ca="1" si="71"/>
        <v>2</v>
      </c>
      <c r="AP75" s="392">
        <f t="shared" ca="1" si="71"/>
        <v>1</v>
      </c>
      <c r="AQ75" s="392">
        <f t="shared" ca="1" si="71"/>
        <v>2</v>
      </c>
      <c r="AR75" s="392">
        <f t="shared" ca="1" si="71"/>
        <v>0</v>
      </c>
      <c r="AS75" s="392">
        <f t="shared" si="71"/>
        <v>0</v>
      </c>
      <c r="AT75" s="392">
        <f t="shared" ca="1" si="71"/>
        <v>0</v>
      </c>
      <c r="AU75" s="392">
        <f t="shared" ca="1" si="71"/>
        <v>0</v>
      </c>
      <c r="AV75" s="392">
        <f t="shared" ca="1" si="71"/>
        <v>0</v>
      </c>
      <c r="AW75" s="392">
        <f t="shared" ca="1" si="71"/>
        <v>0</v>
      </c>
      <c r="AX75" s="392">
        <f t="shared" ca="1" si="71"/>
        <v>0</v>
      </c>
      <c r="AY75" s="392">
        <f t="shared" ca="1" si="71"/>
        <v>0</v>
      </c>
      <c r="AZ75" s="392">
        <f t="shared" ca="1" si="71"/>
        <v>0</v>
      </c>
      <c r="BA75" s="392">
        <f t="shared" ca="1" si="71"/>
        <v>0</v>
      </c>
      <c r="BB75" s="392">
        <f t="shared" ca="1" si="71"/>
        <v>0</v>
      </c>
      <c r="BC75" s="392">
        <f t="shared" si="71"/>
        <v>0</v>
      </c>
      <c r="BD75" s="392">
        <f t="shared" ca="1" si="71"/>
        <v>2</v>
      </c>
      <c r="BE75" s="392">
        <f t="shared" ca="1" si="71"/>
        <v>0</v>
      </c>
      <c r="BF75" s="392">
        <f t="shared" ca="1" si="71"/>
        <v>7</v>
      </c>
      <c r="BG75" s="392">
        <f t="shared" ca="1" si="71"/>
        <v>2</v>
      </c>
      <c r="BH75" s="392">
        <f t="shared" ca="1" si="71"/>
        <v>5</v>
      </c>
      <c r="BI75" s="392">
        <f t="shared" ca="1" si="71"/>
        <v>1</v>
      </c>
      <c r="BJ75" s="392">
        <f t="shared" ca="1" si="71"/>
        <v>0</v>
      </c>
      <c r="BK75" s="392">
        <f t="shared" ca="1" si="71"/>
        <v>0</v>
      </c>
      <c r="BL75" s="392">
        <f t="shared" ca="1" si="71"/>
        <v>1</v>
      </c>
      <c r="BM75" s="392">
        <f t="shared" si="71"/>
        <v>0</v>
      </c>
      <c r="BN75" s="392">
        <f t="shared" ca="1" si="71"/>
        <v>0</v>
      </c>
      <c r="BO75" s="392">
        <f t="shared" ca="1" si="71"/>
        <v>0</v>
      </c>
      <c r="BP75" s="392">
        <f t="shared" ref="BP75:BV75" ca="1" si="72">BP76+BP77</f>
        <v>0</v>
      </c>
      <c r="BQ75" s="392">
        <f t="shared" ca="1" si="72"/>
        <v>0</v>
      </c>
      <c r="BR75" s="392">
        <f t="shared" ca="1" si="72"/>
        <v>0</v>
      </c>
      <c r="BS75" s="392">
        <f t="shared" ca="1" si="72"/>
        <v>0</v>
      </c>
      <c r="BT75" s="392">
        <f t="shared" ca="1" si="72"/>
        <v>0</v>
      </c>
      <c r="BU75" s="392">
        <f t="shared" ca="1" si="72"/>
        <v>2</v>
      </c>
      <c r="BV75" s="393">
        <f t="shared" si="72"/>
        <v>25.846153846153843</v>
      </c>
      <c r="BW75" s="217"/>
    </row>
    <row r="76" spans="1:76" ht="15.75" customHeight="1">
      <c r="A76" s="661"/>
      <c r="B76" s="394" t="s">
        <v>403</v>
      </c>
      <c r="C76" s="395">
        <f t="shared" ref="C76:AH76" si="73">C52</f>
        <v>23</v>
      </c>
      <c r="D76" s="396">
        <f t="shared" si="73"/>
        <v>23</v>
      </c>
      <c r="E76" s="396">
        <f t="shared" si="73"/>
        <v>2</v>
      </c>
      <c r="F76" s="396">
        <f t="shared" si="73"/>
        <v>0</v>
      </c>
      <c r="G76" s="397">
        <f t="shared" si="73"/>
        <v>180</v>
      </c>
      <c r="H76" s="396">
        <f t="shared" si="73"/>
        <v>5400</v>
      </c>
      <c r="I76" s="396">
        <f t="shared" si="73"/>
        <v>2362</v>
      </c>
      <c r="J76" s="396">
        <f t="shared" si="73"/>
        <v>944</v>
      </c>
      <c r="K76" s="396">
        <f t="shared" si="73"/>
        <v>1418</v>
      </c>
      <c r="L76" s="396">
        <f t="shared" ca="1" si="73"/>
        <v>0</v>
      </c>
      <c r="M76" s="396">
        <f t="shared" ca="1" si="73"/>
        <v>420</v>
      </c>
      <c r="N76" s="398">
        <f t="shared" si="73"/>
        <v>2618</v>
      </c>
      <c r="O76" s="399">
        <f t="shared" si="73"/>
        <v>24</v>
      </c>
      <c r="P76" s="400">
        <f t="shared" si="73"/>
        <v>25.125</v>
      </c>
      <c r="Q76" s="400">
        <f t="shared" si="73"/>
        <v>15.666666666666668</v>
      </c>
      <c r="R76" s="400">
        <f t="shared" si="73"/>
        <v>13.875</v>
      </c>
      <c r="S76" s="400">
        <f t="shared" si="73"/>
        <v>15.666666666666668</v>
      </c>
      <c r="T76" s="400">
        <f t="shared" si="73"/>
        <v>13.333333333333334</v>
      </c>
      <c r="U76" s="400">
        <f t="shared" si="73"/>
        <v>18.111111111111111</v>
      </c>
      <c r="V76" s="400">
        <f t="shared" si="73"/>
        <v>0</v>
      </c>
      <c r="W76" s="400">
        <f t="shared" si="73"/>
        <v>0</v>
      </c>
      <c r="X76" s="400">
        <f t="shared" si="73"/>
        <v>0</v>
      </c>
      <c r="Y76" s="400">
        <f t="shared" si="73"/>
        <v>0</v>
      </c>
      <c r="Z76" s="400">
        <f t="shared" si="73"/>
        <v>1</v>
      </c>
      <c r="AA76" s="400">
        <f t="shared" si="73"/>
        <v>3</v>
      </c>
      <c r="AB76" s="400">
        <f t="shared" si="73"/>
        <v>0</v>
      </c>
      <c r="AC76" s="400">
        <f t="shared" si="73"/>
        <v>0</v>
      </c>
      <c r="AD76" s="400">
        <f t="shared" si="73"/>
        <v>0</v>
      </c>
      <c r="AE76" s="400">
        <f t="shared" si="73"/>
        <v>0</v>
      </c>
      <c r="AF76" s="400">
        <f t="shared" si="73"/>
        <v>0</v>
      </c>
      <c r="AG76" s="400">
        <f t="shared" si="73"/>
        <v>0</v>
      </c>
      <c r="AH76" s="400">
        <f t="shared" si="73"/>
        <v>0</v>
      </c>
      <c r="AI76" s="400">
        <f t="shared" ref="AI76:BN76" si="74">AI52</f>
        <v>0</v>
      </c>
      <c r="AJ76" s="400">
        <f t="shared" si="74"/>
        <v>4</v>
      </c>
      <c r="AK76" s="400">
        <f t="shared" si="74"/>
        <v>2</v>
      </c>
      <c r="AL76" s="400">
        <f t="shared" si="74"/>
        <v>1</v>
      </c>
      <c r="AM76" s="400">
        <f t="shared" si="74"/>
        <v>1</v>
      </c>
      <c r="AN76" s="400">
        <f t="shared" si="74"/>
        <v>0</v>
      </c>
      <c r="AO76" s="400">
        <f t="shared" si="74"/>
        <v>0</v>
      </c>
      <c r="AP76" s="400">
        <f t="shared" si="74"/>
        <v>1</v>
      </c>
      <c r="AQ76" s="400">
        <f t="shared" si="74"/>
        <v>0</v>
      </c>
      <c r="AR76" s="400">
        <f t="shared" si="74"/>
        <v>0</v>
      </c>
      <c r="AS76" s="400">
        <f t="shared" si="74"/>
        <v>0</v>
      </c>
      <c r="AT76" s="400">
        <f t="shared" si="74"/>
        <v>0</v>
      </c>
      <c r="AU76" s="400">
        <f t="shared" si="74"/>
        <v>0</v>
      </c>
      <c r="AV76" s="400">
        <f t="shared" si="74"/>
        <v>0</v>
      </c>
      <c r="AW76" s="400">
        <f t="shared" si="74"/>
        <v>0</v>
      </c>
      <c r="AX76" s="400">
        <f t="shared" si="74"/>
        <v>0</v>
      </c>
      <c r="AY76" s="400">
        <f t="shared" si="74"/>
        <v>0</v>
      </c>
      <c r="AZ76" s="400">
        <f t="shared" si="74"/>
        <v>0</v>
      </c>
      <c r="BA76" s="400">
        <f t="shared" si="74"/>
        <v>0</v>
      </c>
      <c r="BB76" s="400">
        <f t="shared" si="74"/>
        <v>0</v>
      </c>
      <c r="BC76" s="400">
        <f t="shared" si="74"/>
        <v>0</v>
      </c>
      <c r="BD76" s="400">
        <f t="shared" si="74"/>
        <v>2</v>
      </c>
      <c r="BE76" s="400">
        <f t="shared" si="74"/>
        <v>0</v>
      </c>
      <c r="BF76" s="400">
        <f t="shared" si="74"/>
        <v>7</v>
      </c>
      <c r="BG76" s="400">
        <f t="shared" si="74"/>
        <v>2</v>
      </c>
      <c r="BH76" s="400">
        <f t="shared" si="74"/>
        <v>5</v>
      </c>
      <c r="BI76" s="400">
        <f t="shared" si="74"/>
        <v>1</v>
      </c>
      <c r="BJ76" s="400">
        <f t="shared" si="74"/>
        <v>0</v>
      </c>
      <c r="BK76" s="400">
        <f t="shared" si="74"/>
        <v>0</v>
      </c>
      <c r="BL76" s="400">
        <f t="shared" si="74"/>
        <v>0</v>
      </c>
      <c r="BM76" s="400">
        <f t="shared" si="74"/>
        <v>0</v>
      </c>
      <c r="BN76" s="400">
        <f t="shared" si="74"/>
        <v>0</v>
      </c>
      <c r="BO76" s="400">
        <f t="shared" ref="BO76:BV76" si="75">BO52</f>
        <v>0</v>
      </c>
      <c r="BP76" s="400">
        <f t="shared" si="75"/>
        <v>0</v>
      </c>
      <c r="BQ76" s="400">
        <f t="shared" si="75"/>
        <v>0</v>
      </c>
      <c r="BR76" s="400">
        <f t="shared" si="75"/>
        <v>0</v>
      </c>
      <c r="BS76" s="400">
        <f t="shared" si="75"/>
        <v>0</v>
      </c>
      <c r="BT76" s="400">
        <f t="shared" si="75"/>
        <v>0</v>
      </c>
      <c r="BU76" s="400">
        <f t="shared" si="75"/>
        <v>2</v>
      </c>
      <c r="BV76" s="401">
        <f t="shared" si="75"/>
        <v>16.615384615384613</v>
      </c>
      <c r="BW76" s="213"/>
    </row>
    <row r="77" spans="1:76" ht="15.75" customHeight="1" thickBot="1">
      <c r="A77" s="661"/>
      <c r="B77" s="402" t="s">
        <v>404</v>
      </c>
      <c r="C77" s="403">
        <f>C74</f>
        <v>0</v>
      </c>
      <c r="D77" s="404">
        <f t="shared" ref="D77:BO77" si="76">D74</f>
        <v>16</v>
      </c>
      <c r="E77" s="404">
        <f t="shared" si="76"/>
        <v>0</v>
      </c>
      <c r="F77" s="404">
        <f t="shared" si="76"/>
        <v>0</v>
      </c>
      <c r="G77" s="405">
        <f t="shared" si="76"/>
        <v>60</v>
      </c>
      <c r="H77" s="404">
        <f t="shared" si="76"/>
        <v>1800</v>
      </c>
      <c r="I77" s="404">
        <f t="shared" si="76"/>
        <v>896</v>
      </c>
      <c r="J77" s="404">
        <f t="shared" si="76"/>
        <v>96</v>
      </c>
      <c r="K77" s="404">
        <f t="shared" si="76"/>
        <v>80</v>
      </c>
      <c r="L77" s="404">
        <f t="shared" si="76"/>
        <v>0</v>
      </c>
      <c r="M77" s="404">
        <f t="shared" si="76"/>
        <v>0</v>
      </c>
      <c r="N77" s="406">
        <f t="shared" si="76"/>
        <v>904</v>
      </c>
      <c r="O77" s="407">
        <f t="shared" si="76"/>
        <v>0</v>
      </c>
      <c r="P77" s="408">
        <f t="shared" si="76"/>
        <v>0</v>
      </c>
      <c r="Q77" s="408">
        <f t="shared" si="76"/>
        <v>9.1111111111111107</v>
      </c>
      <c r="R77" s="408">
        <f t="shared" si="76"/>
        <v>10.25</v>
      </c>
      <c r="S77" s="408">
        <f t="shared" si="76"/>
        <v>9.1111111111111107</v>
      </c>
      <c r="T77" s="408">
        <f t="shared" si="76"/>
        <v>10.933333333333334</v>
      </c>
      <c r="U77" s="408">
        <f t="shared" si="76"/>
        <v>6.666666666666667</v>
      </c>
      <c r="V77" s="408">
        <f t="shared" si="76"/>
        <v>0</v>
      </c>
      <c r="W77" s="408">
        <f t="shared" ca="1" si="76"/>
        <v>0</v>
      </c>
      <c r="X77" s="408">
        <f t="shared" ca="1" si="76"/>
        <v>0</v>
      </c>
      <c r="Y77" s="408">
        <f t="shared" si="76"/>
        <v>0</v>
      </c>
      <c r="Z77" s="408">
        <f t="shared" ca="1" si="76"/>
        <v>0</v>
      </c>
      <c r="AA77" s="408">
        <f t="shared" ca="1" si="76"/>
        <v>0</v>
      </c>
      <c r="AB77" s="408">
        <f t="shared" ca="1" si="76"/>
        <v>0</v>
      </c>
      <c r="AC77" s="408">
        <f t="shared" ca="1" si="76"/>
        <v>0</v>
      </c>
      <c r="AD77" s="408">
        <f t="shared" ca="1" si="76"/>
        <v>0</v>
      </c>
      <c r="AE77" s="408">
        <f t="shared" ca="1" si="76"/>
        <v>0</v>
      </c>
      <c r="AF77" s="408">
        <f t="shared" ca="1" si="76"/>
        <v>0</v>
      </c>
      <c r="AG77" s="408">
        <f t="shared" ca="1" si="76"/>
        <v>0</v>
      </c>
      <c r="AH77" s="408">
        <f t="shared" ca="1" si="76"/>
        <v>0</v>
      </c>
      <c r="AI77" s="408">
        <f t="shared" si="76"/>
        <v>0</v>
      </c>
      <c r="AJ77" s="408">
        <f t="shared" ca="1" si="76"/>
        <v>0</v>
      </c>
      <c r="AK77" s="408">
        <f t="shared" ca="1" si="76"/>
        <v>0</v>
      </c>
      <c r="AL77" s="408">
        <f t="shared" ca="1" si="76"/>
        <v>1</v>
      </c>
      <c r="AM77" s="408">
        <f t="shared" ca="1" si="76"/>
        <v>2</v>
      </c>
      <c r="AN77" s="408">
        <f t="shared" ca="1" si="76"/>
        <v>1</v>
      </c>
      <c r="AO77" s="408">
        <f t="shared" ca="1" si="76"/>
        <v>2</v>
      </c>
      <c r="AP77" s="408">
        <f t="shared" ca="1" si="76"/>
        <v>0</v>
      </c>
      <c r="AQ77" s="408">
        <f t="shared" ca="1" si="76"/>
        <v>0</v>
      </c>
      <c r="AR77" s="408">
        <f t="shared" ca="1" si="76"/>
        <v>0</v>
      </c>
      <c r="AS77" s="408">
        <f t="shared" si="76"/>
        <v>0</v>
      </c>
      <c r="AT77" s="408">
        <f t="shared" ca="1" si="76"/>
        <v>0</v>
      </c>
      <c r="AU77" s="408">
        <f t="shared" ca="1" si="76"/>
        <v>0</v>
      </c>
      <c r="AV77" s="408">
        <f t="shared" ca="1" si="76"/>
        <v>0</v>
      </c>
      <c r="AW77" s="408">
        <f t="shared" ca="1" si="76"/>
        <v>0</v>
      </c>
      <c r="AX77" s="408">
        <f t="shared" ca="1" si="76"/>
        <v>0</v>
      </c>
      <c r="AY77" s="408">
        <f t="shared" ca="1" si="76"/>
        <v>0</v>
      </c>
      <c r="AZ77" s="408">
        <f t="shared" ca="1" si="76"/>
        <v>0</v>
      </c>
      <c r="BA77" s="408">
        <f t="shared" ca="1" si="76"/>
        <v>0</v>
      </c>
      <c r="BB77" s="408">
        <f t="shared" ca="1" si="76"/>
        <v>0</v>
      </c>
      <c r="BC77" s="408">
        <f t="shared" si="76"/>
        <v>0</v>
      </c>
      <c r="BD77" s="408">
        <f t="shared" ca="1" si="76"/>
        <v>0</v>
      </c>
      <c r="BE77" s="408">
        <f t="shared" ca="1" si="76"/>
        <v>0</v>
      </c>
      <c r="BF77" s="408">
        <f t="shared" ca="1" si="76"/>
        <v>0</v>
      </c>
      <c r="BG77" s="408">
        <f t="shared" ca="1" si="76"/>
        <v>0</v>
      </c>
      <c r="BH77" s="408">
        <f t="shared" ca="1" si="76"/>
        <v>0</v>
      </c>
      <c r="BI77" s="408">
        <f t="shared" ca="1" si="76"/>
        <v>0</v>
      </c>
      <c r="BJ77" s="408">
        <f t="shared" ca="1" si="76"/>
        <v>0</v>
      </c>
      <c r="BK77" s="408">
        <f t="shared" ca="1" si="76"/>
        <v>0</v>
      </c>
      <c r="BL77" s="408">
        <f t="shared" ca="1" si="76"/>
        <v>0</v>
      </c>
      <c r="BM77" s="408">
        <f t="shared" si="76"/>
        <v>0</v>
      </c>
      <c r="BN77" s="408">
        <f t="shared" ca="1" si="76"/>
        <v>0</v>
      </c>
      <c r="BO77" s="408">
        <f t="shared" ca="1" si="76"/>
        <v>0</v>
      </c>
      <c r="BP77" s="408">
        <f t="shared" ref="BP77:BV77" ca="1" si="77">BP74</f>
        <v>0</v>
      </c>
      <c r="BQ77" s="408">
        <f t="shared" ca="1" si="77"/>
        <v>0</v>
      </c>
      <c r="BR77" s="408">
        <f t="shared" ca="1" si="77"/>
        <v>0</v>
      </c>
      <c r="BS77" s="408">
        <f t="shared" ca="1" si="77"/>
        <v>0</v>
      </c>
      <c r="BT77" s="408">
        <f t="shared" ca="1" si="77"/>
        <v>0</v>
      </c>
      <c r="BU77" s="408">
        <f t="shared" ca="1" si="77"/>
        <v>0</v>
      </c>
      <c r="BV77" s="409">
        <f t="shared" si="77"/>
        <v>9.2307692307692299</v>
      </c>
      <c r="BW77" s="213"/>
    </row>
    <row r="78" spans="1:76" ht="15.75" thickBot="1">
      <c r="A78" s="661"/>
      <c r="B78" s="354" t="s">
        <v>277</v>
      </c>
      <c r="C78" s="355"/>
      <c r="D78" s="355"/>
      <c r="E78" s="355"/>
      <c r="F78" s="355"/>
      <c r="G78" s="355"/>
      <c r="H78" s="355"/>
      <c r="I78" s="355"/>
      <c r="J78" s="355"/>
      <c r="K78" s="355"/>
      <c r="L78" s="355"/>
      <c r="M78" s="355"/>
      <c r="N78" s="356"/>
      <c r="O78" s="272">
        <f>O75</f>
        <v>24</v>
      </c>
      <c r="P78" s="275">
        <f t="shared" ref="P78:BV78" si="78">P75</f>
        <v>25.125</v>
      </c>
      <c r="Q78" s="275">
        <f t="shared" si="78"/>
        <v>24.777777777777779</v>
      </c>
      <c r="R78" s="275">
        <f t="shared" si="78"/>
        <v>24.125</v>
      </c>
      <c r="S78" s="275">
        <f t="shared" si="78"/>
        <v>24.777777777777779</v>
      </c>
      <c r="T78" s="275">
        <f t="shared" si="78"/>
        <v>24.266666666666666</v>
      </c>
      <c r="U78" s="275">
        <f t="shared" si="78"/>
        <v>24.777777777777779</v>
      </c>
      <c r="V78" s="275">
        <f t="shared" si="78"/>
        <v>0</v>
      </c>
      <c r="W78" s="275">
        <f t="shared" ca="1" si="78"/>
        <v>0</v>
      </c>
      <c r="X78" s="275">
        <f t="shared" ca="1" si="78"/>
        <v>0</v>
      </c>
      <c r="Y78" s="275">
        <f t="shared" si="78"/>
        <v>0</v>
      </c>
      <c r="Z78" s="275">
        <f t="shared" ca="1" si="78"/>
        <v>2</v>
      </c>
      <c r="AA78" s="275">
        <f t="shared" ca="1" si="78"/>
        <v>1</v>
      </c>
      <c r="AB78" s="275">
        <f t="shared" ca="1" si="78"/>
        <v>0</v>
      </c>
      <c r="AC78" s="275">
        <f t="shared" ca="1" si="78"/>
        <v>1</v>
      </c>
      <c r="AD78" s="275">
        <f t="shared" ca="1" si="78"/>
        <v>0</v>
      </c>
      <c r="AE78" s="275">
        <f t="shared" ca="1" si="78"/>
        <v>0</v>
      </c>
      <c r="AF78" s="275">
        <f t="shared" ca="1" si="78"/>
        <v>0</v>
      </c>
      <c r="AG78" s="275">
        <f t="shared" ca="1" si="78"/>
        <v>0</v>
      </c>
      <c r="AH78" s="275">
        <f t="shared" ca="1" si="78"/>
        <v>0</v>
      </c>
      <c r="AI78" s="275">
        <f t="shared" si="78"/>
        <v>0</v>
      </c>
      <c r="AJ78" s="275">
        <f t="shared" ca="1" si="78"/>
        <v>3</v>
      </c>
      <c r="AK78" s="275">
        <f t="shared" ca="1" si="78"/>
        <v>2</v>
      </c>
      <c r="AL78" s="275">
        <f t="shared" ca="1" si="78"/>
        <v>1</v>
      </c>
      <c r="AM78" s="275">
        <f t="shared" ca="1" si="78"/>
        <v>3</v>
      </c>
      <c r="AN78" s="275">
        <f t="shared" ca="1" si="78"/>
        <v>2</v>
      </c>
      <c r="AO78" s="275">
        <f t="shared" ca="1" si="78"/>
        <v>2</v>
      </c>
      <c r="AP78" s="275">
        <f t="shared" ca="1" si="78"/>
        <v>1</v>
      </c>
      <c r="AQ78" s="275">
        <f t="shared" ca="1" si="78"/>
        <v>2</v>
      </c>
      <c r="AR78" s="275">
        <f t="shared" ca="1" si="78"/>
        <v>0</v>
      </c>
      <c r="AS78" s="275">
        <f t="shared" si="78"/>
        <v>0</v>
      </c>
      <c r="AT78" s="275">
        <f t="shared" ca="1" si="78"/>
        <v>0</v>
      </c>
      <c r="AU78" s="275">
        <f t="shared" ca="1" si="78"/>
        <v>0</v>
      </c>
      <c r="AV78" s="275">
        <f t="shared" ca="1" si="78"/>
        <v>0</v>
      </c>
      <c r="AW78" s="275">
        <f t="shared" ca="1" si="78"/>
        <v>0</v>
      </c>
      <c r="AX78" s="275">
        <f t="shared" ca="1" si="78"/>
        <v>0</v>
      </c>
      <c r="AY78" s="275">
        <f t="shared" ca="1" si="78"/>
        <v>0</v>
      </c>
      <c r="AZ78" s="275">
        <f t="shared" ca="1" si="78"/>
        <v>0</v>
      </c>
      <c r="BA78" s="275">
        <f t="shared" ca="1" si="78"/>
        <v>0</v>
      </c>
      <c r="BB78" s="275">
        <f t="shared" ca="1" si="78"/>
        <v>0</v>
      </c>
      <c r="BC78" s="275">
        <f t="shared" si="78"/>
        <v>0</v>
      </c>
      <c r="BD78" s="275">
        <f t="shared" ca="1" si="78"/>
        <v>2</v>
      </c>
      <c r="BE78" s="275">
        <f t="shared" ca="1" si="78"/>
        <v>0</v>
      </c>
      <c r="BF78" s="275">
        <f t="shared" ca="1" si="78"/>
        <v>7</v>
      </c>
      <c r="BG78" s="275">
        <f t="shared" ca="1" si="78"/>
        <v>2</v>
      </c>
      <c r="BH78" s="275">
        <f t="shared" ca="1" si="78"/>
        <v>5</v>
      </c>
      <c r="BI78" s="275">
        <f t="shared" ca="1" si="78"/>
        <v>1</v>
      </c>
      <c r="BJ78" s="275">
        <f t="shared" ca="1" si="78"/>
        <v>0</v>
      </c>
      <c r="BK78" s="275">
        <f t="shared" ca="1" si="78"/>
        <v>0</v>
      </c>
      <c r="BL78" s="275">
        <f t="shared" ca="1" si="78"/>
        <v>1</v>
      </c>
      <c r="BM78" s="275">
        <f t="shared" si="78"/>
        <v>0</v>
      </c>
      <c r="BN78" s="275">
        <f t="shared" ca="1" si="78"/>
        <v>0</v>
      </c>
      <c r="BO78" s="275">
        <f t="shared" ca="1" si="78"/>
        <v>0</v>
      </c>
      <c r="BP78" s="275">
        <f t="shared" ca="1" si="78"/>
        <v>0</v>
      </c>
      <c r="BQ78" s="275">
        <f t="shared" ca="1" si="78"/>
        <v>0</v>
      </c>
      <c r="BR78" s="275">
        <f t="shared" ca="1" si="78"/>
        <v>0</v>
      </c>
      <c r="BS78" s="275">
        <f t="shared" ca="1" si="78"/>
        <v>0</v>
      </c>
      <c r="BT78" s="275">
        <f t="shared" ca="1" si="78"/>
        <v>0</v>
      </c>
      <c r="BU78" s="275">
        <f t="shared" ca="1" si="78"/>
        <v>2</v>
      </c>
      <c r="BV78" s="276">
        <f t="shared" si="78"/>
        <v>25.846153846153843</v>
      </c>
      <c r="BW78" s="213"/>
    </row>
    <row r="79" spans="1:76">
      <c r="A79" s="661"/>
      <c r="B79" s="357" t="s">
        <v>262</v>
      </c>
      <c r="C79" s="358"/>
      <c r="D79" s="358"/>
      <c r="E79" s="358"/>
      <c r="F79" s="358"/>
      <c r="G79" s="358"/>
      <c r="H79" s="358"/>
      <c r="I79" s="359"/>
      <c r="J79" s="359"/>
      <c r="K79" s="360"/>
      <c r="L79" s="360"/>
      <c r="M79" s="360"/>
      <c r="N79" s="361"/>
      <c r="O79" s="362">
        <v>3</v>
      </c>
      <c r="P79" s="326">
        <v>4</v>
      </c>
      <c r="Q79" s="326">
        <v>3</v>
      </c>
      <c r="R79" s="326">
        <v>3</v>
      </c>
      <c r="S79" s="326">
        <v>3</v>
      </c>
      <c r="T79" s="326">
        <v>3</v>
      </c>
      <c r="U79" s="326">
        <v>2</v>
      </c>
      <c r="V79" s="326"/>
      <c r="W79" s="363"/>
      <c r="X79" s="363"/>
      <c r="Y79" s="363"/>
      <c r="Z79" s="364"/>
      <c r="AA79" s="364"/>
      <c r="AB79" s="364"/>
      <c r="AC79" s="364"/>
      <c r="AD79" s="364"/>
      <c r="AE79" s="364"/>
      <c r="AF79" s="364"/>
      <c r="AG79" s="364"/>
      <c r="AH79" s="364"/>
      <c r="AI79" s="363"/>
      <c r="AJ79" s="364"/>
      <c r="AK79" s="364"/>
      <c r="AL79" s="364"/>
      <c r="AM79" s="364"/>
      <c r="AN79" s="364"/>
      <c r="AO79" s="364"/>
      <c r="AP79" s="364"/>
      <c r="AQ79" s="364"/>
      <c r="AR79" s="364"/>
      <c r="AS79" s="363"/>
      <c r="AT79" s="364"/>
      <c r="AU79" s="364"/>
      <c r="AV79" s="364"/>
      <c r="AW79" s="364"/>
      <c r="AX79" s="364"/>
      <c r="AY79" s="364"/>
      <c r="AZ79" s="364"/>
      <c r="BA79" s="364"/>
      <c r="BB79" s="364"/>
      <c r="BC79" s="363"/>
      <c r="BD79" s="364"/>
      <c r="BE79" s="364"/>
      <c r="BF79" s="364"/>
      <c r="BG79" s="364"/>
      <c r="BH79" s="364"/>
      <c r="BI79" s="364"/>
      <c r="BJ79" s="364"/>
      <c r="BK79" s="364"/>
      <c r="BL79" s="364"/>
      <c r="BM79" s="363"/>
      <c r="BN79" s="364"/>
      <c r="BO79" s="364"/>
      <c r="BP79" s="364"/>
      <c r="BQ79" s="364"/>
      <c r="BR79" s="364"/>
      <c r="BS79" s="364"/>
      <c r="BT79" s="364"/>
      <c r="BU79" s="364"/>
      <c r="BV79" s="338">
        <v>2</v>
      </c>
      <c r="BW79" s="213"/>
      <c r="BX79" s="410"/>
    </row>
    <row r="80" spans="1:76">
      <c r="A80" s="661"/>
      <c r="B80" s="357" t="s">
        <v>129</v>
      </c>
      <c r="C80" s="358"/>
      <c r="D80" s="365"/>
      <c r="E80" s="365"/>
      <c r="F80" s="365"/>
      <c r="G80" s="365"/>
      <c r="H80" s="365"/>
      <c r="I80" s="365"/>
      <c r="J80" s="365"/>
      <c r="K80" s="360"/>
      <c r="L80" s="360"/>
      <c r="M80" s="360"/>
      <c r="N80" s="361"/>
      <c r="O80" s="366">
        <v>4</v>
      </c>
      <c r="P80" s="265">
        <v>4</v>
      </c>
      <c r="Q80" s="265">
        <v>5</v>
      </c>
      <c r="R80" s="265">
        <v>5</v>
      </c>
      <c r="S80" s="265">
        <v>5</v>
      </c>
      <c r="T80" s="265">
        <v>5</v>
      </c>
      <c r="U80" s="265">
        <v>6</v>
      </c>
      <c r="V80" s="265"/>
      <c r="W80" s="258"/>
      <c r="X80" s="258"/>
      <c r="Y80" s="258"/>
      <c r="Z80" s="266"/>
      <c r="AA80" s="266"/>
      <c r="AB80" s="266"/>
      <c r="AC80" s="266"/>
      <c r="AD80" s="266"/>
      <c r="AE80" s="266"/>
      <c r="AF80" s="266"/>
      <c r="AG80" s="266"/>
      <c r="AH80" s="266"/>
      <c r="AI80" s="258"/>
      <c r="AJ80" s="266"/>
      <c r="AK80" s="266"/>
      <c r="AL80" s="266"/>
      <c r="AM80" s="266"/>
      <c r="AN80" s="266"/>
      <c r="AO80" s="266"/>
      <c r="AP80" s="266"/>
      <c r="AQ80" s="266"/>
      <c r="AR80" s="266"/>
      <c r="AS80" s="258"/>
      <c r="AT80" s="266"/>
      <c r="AU80" s="266"/>
      <c r="AV80" s="266"/>
      <c r="AW80" s="266"/>
      <c r="AX80" s="266"/>
      <c r="AY80" s="266"/>
      <c r="AZ80" s="266"/>
      <c r="BA80" s="266"/>
      <c r="BB80" s="266"/>
      <c r="BC80" s="258"/>
      <c r="BD80" s="266"/>
      <c r="BE80" s="266"/>
      <c r="BF80" s="266"/>
      <c r="BG80" s="266"/>
      <c r="BH80" s="266"/>
      <c r="BI80" s="266"/>
      <c r="BJ80" s="266"/>
      <c r="BK80" s="266"/>
      <c r="BL80" s="266"/>
      <c r="BM80" s="258"/>
      <c r="BN80" s="266"/>
      <c r="BO80" s="266"/>
      <c r="BP80" s="266"/>
      <c r="BQ80" s="266"/>
      <c r="BR80" s="266"/>
      <c r="BS80" s="266"/>
      <c r="BT80" s="266"/>
      <c r="BU80" s="266"/>
      <c r="BV80" s="267">
        <v>5</v>
      </c>
      <c r="BW80" s="213"/>
      <c r="BX80" s="410"/>
    </row>
    <row r="81" spans="1:75">
      <c r="A81" s="661"/>
      <c r="B81" s="357" t="s">
        <v>409</v>
      </c>
      <c r="C81" s="358"/>
      <c r="D81" s="358"/>
      <c r="E81" s="358"/>
      <c r="F81" s="358"/>
      <c r="G81" s="358"/>
      <c r="H81" s="358"/>
      <c r="I81" s="358"/>
      <c r="J81" s="358"/>
      <c r="K81" s="360"/>
      <c r="L81" s="360"/>
      <c r="M81" s="360"/>
      <c r="N81" s="361"/>
      <c r="O81" s="366"/>
      <c r="P81" s="265"/>
      <c r="Q81" s="265"/>
      <c r="R81" s="265"/>
      <c r="S81" s="265"/>
      <c r="T81" s="265"/>
      <c r="U81" s="265"/>
      <c r="V81" s="265"/>
      <c r="W81" s="258"/>
      <c r="X81" s="258"/>
      <c r="Y81" s="258"/>
      <c r="Z81" s="266"/>
      <c r="AA81" s="266"/>
      <c r="AB81" s="266"/>
      <c r="AC81" s="266"/>
      <c r="AD81" s="266"/>
      <c r="AE81" s="266"/>
      <c r="AF81" s="266"/>
      <c r="AG81" s="266"/>
      <c r="AH81" s="266"/>
      <c r="AI81" s="258"/>
      <c r="AJ81" s="266"/>
      <c r="AK81" s="266"/>
      <c r="AL81" s="266"/>
      <c r="AM81" s="266"/>
      <c r="AN81" s="266"/>
      <c r="AO81" s="266"/>
      <c r="AP81" s="266"/>
      <c r="AQ81" s="266"/>
      <c r="AR81" s="266"/>
      <c r="AS81" s="258"/>
      <c r="AT81" s="266"/>
      <c r="AU81" s="266"/>
      <c r="AV81" s="266"/>
      <c r="AW81" s="266"/>
      <c r="AX81" s="266"/>
      <c r="AY81" s="266"/>
      <c r="AZ81" s="266"/>
      <c r="BA81" s="266"/>
      <c r="BB81" s="266"/>
      <c r="BC81" s="258"/>
      <c r="BD81" s="266"/>
      <c r="BE81" s="266"/>
      <c r="BF81" s="266"/>
      <c r="BG81" s="266"/>
      <c r="BH81" s="266"/>
      <c r="BI81" s="266"/>
      <c r="BJ81" s="266"/>
      <c r="BK81" s="266"/>
      <c r="BL81" s="266"/>
      <c r="BM81" s="258"/>
      <c r="BN81" s="266"/>
      <c r="BO81" s="266"/>
      <c r="BP81" s="266"/>
      <c r="BQ81" s="266"/>
      <c r="BR81" s="266"/>
      <c r="BS81" s="266"/>
      <c r="BT81" s="266"/>
      <c r="BU81" s="266"/>
      <c r="BV81" s="267"/>
      <c r="BW81" s="213"/>
    </row>
    <row r="82" spans="1:75" ht="15.75" thickBot="1">
      <c r="A82" s="662"/>
      <c r="B82" s="367" t="s">
        <v>126</v>
      </c>
      <c r="C82" s="368"/>
      <c r="D82" s="368"/>
      <c r="E82" s="368"/>
      <c r="F82" s="368"/>
      <c r="G82" s="368"/>
      <c r="H82" s="368"/>
      <c r="I82" s="368"/>
      <c r="J82" s="368"/>
      <c r="K82" s="368"/>
      <c r="L82" s="368"/>
      <c r="M82" s="368"/>
      <c r="N82" s="369"/>
      <c r="O82" s="370"/>
      <c r="P82" s="289"/>
      <c r="Q82" s="289"/>
      <c r="R82" s="289">
        <v>1</v>
      </c>
      <c r="S82" s="289"/>
      <c r="T82" s="289">
        <v>1</v>
      </c>
      <c r="U82" s="289"/>
      <c r="V82" s="289"/>
      <c r="W82" s="371"/>
      <c r="X82" s="371"/>
      <c r="Y82" s="371"/>
      <c r="Z82" s="290"/>
      <c r="AA82" s="290"/>
      <c r="AB82" s="290"/>
      <c r="AC82" s="290"/>
      <c r="AD82" s="290"/>
      <c r="AE82" s="290"/>
      <c r="AF82" s="290"/>
      <c r="AG82" s="290"/>
      <c r="AH82" s="290"/>
      <c r="AI82" s="371"/>
      <c r="AJ82" s="290"/>
      <c r="AK82" s="290"/>
      <c r="AL82" s="290"/>
      <c r="AM82" s="290"/>
      <c r="AN82" s="290"/>
      <c r="AO82" s="290"/>
      <c r="AP82" s="290"/>
      <c r="AQ82" s="290"/>
      <c r="AR82" s="290"/>
      <c r="AS82" s="371"/>
      <c r="AT82" s="290"/>
      <c r="AU82" s="290"/>
      <c r="AV82" s="290"/>
      <c r="AW82" s="290"/>
      <c r="AX82" s="290"/>
      <c r="AY82" s="290"/>
      <c r="AZ82" s="290"/>
      <c r="BA82" s="290"/>
      <c r="BB82" s="290"/>
      <c r="BC82" s="371"/>
      <c r="BD82" s="290"/>
      <c r="BE82" s="290"/>
      <c r="BF82" s="290"/>
      <c r="BG82" s="290"/>
      <c r="BH82" s="290"/>
      <c r="BI82" s="290"/>
      <c r="BJ82" s="290"/>
      <c r="BK82" s="290"/>
      <c r="BL82" s="290"/>
      <c r="BM82" s="371"/>
      <c r="BN82" s="290"/>
      <c r="BO82" s="290"/>
      <c r="BP82" s="290"/>
      <c r="BQ82" s="290"/>
      <c r="BR82" s="290"/>
      <c r="BS82" s="290"/>
      <c r="BT82" s="290"/>
      <c r="BU82" s="290"/>
      <c r="BV82" s="271"/>
      <c r="BW82" s="213"/>
    </row>
    <row r="83" spans="1:75">
      <c r="B83" s="224"/>
      <c r="O83" s="216"/>
      <c r="P83" s="216"/>
      <c r="Q83" s="216"/>
      <c r="R83" s="216"/>
      <c r="S83" s="216"/>
      <c r="T83" s="216"/>
      <c r="U83" s="216"/>
      <c r="V83" s="216"/>
      <c r="Z83" s="213"/>
      <c r="AA83" s="213"/>
      <c r="AB83" s="213"/>
      <c r="AC83" s="213"/>
      <c r="AD83" s="213"/>
      <c r="AE83" s="213"/>
      <c r="AF83" s="213"/>
      <c r="AG83" s="213"/>
      <c r="AH83" s="213"/>
      <c r="AJ83" s="213"/>
      <c r="AK83" s="213"/>
      <c r="AL83" s="213"/>
      <c r="AM83" s="213"/>
      <c r="AN83" s="213"/>
      <c r="AO83" s="213"/>
      <c r="AP83" s="213"/>
      <c r="AQ83" s="213"/>
      <c r="AR83" s="213"/>
      <c r="AT83" s="213"/>
      <c r="AU83" s="213"/>
      <c r="AV83" s="213"/>
      <c r="AW83" s="213"/>
      <c r="AX83" s="213"/>
      <c r="AY83" s="213"/>
      <c r="AZ83" s="213"/>
      <c r="BA83" s="213"/>
      <c r="BB83" s="213"/>
      <c r="BD83" s="213"/>
      <c r="BE83" s="213"/>
      <c r="BF83" s="213"/>
      <c r="BG83" s="213"/>
      <c r="BH83" s="213"/>
      <c r="BI83" s="213"/>
      <c r="BJ83" s="213"/>
      <c r="BK83" s="213"/>
      <c r="BL83" s="213"/>
      <c r="BN83" s="213"/>
      <c r="BO83" s="213"/>
      <c r="BP83" s="213"/>
      <c r="BQ83" s="213"/>
      <c r="BR83" s="213"/>
      <c r="BS83" s="213"/>
      <c r="BT83" s="213"/>
      <c r="BU83" s="213"/>
      <c r="BV83" s="213"/>
      <c r="BW83" s="213"/>
    </row>
    <row r="84" spans="1:75" ht="28.5" customHeight="1">
      <c r="A84" s="220"/>
      <c r="B84" s="649" t="s">
        <v>481</v>
      </c>
      <c r="C84" s="649"/>
      <c r="D84" s="649"/>
      <c r="E84" s="649"/>
      <c r="F84" s="649"/>
      <c r="G84" s="649"/>
      <c r="H84" s="649"/>
      <c r="I84" s="649"/>
      <c r="J84" s="649"/>
      <c r="K84" s="649"/>
      <c r="L84" s="649"/>
      <c r="M84" s="649"/>
      <c r="N84" s="649"/>
      <c r="O84" s="649"/>
      <c r="P84" s="649"/>
      <c r="Q84" s="649"/>
      <c r="R84" s="649"/>
      <c r="S84" s="649"/>
      <c r="T84" s="649"/>
      <c r="U84" s="649"/>
      <c r="V84" s="649"/>
      <c r="W84" s="649"/>
      <c r="X84" s="649"/>
      <c r="Y84" s="649"/>
      <c r="Z84" s="649"/>
      <c r="AA84" s="649"/>
      <c r="AB84" s="649"/>
      <c r="AC84" s="649"/>
      <c r="AD84" s="649"/>
      <c r="AE84" s="649"/>
      <c r="AF84" s="649"/>
      <c r="AG84" s="649"/>
      <c r="AH84" s="649"/>
      <c r="AI84" s="649"/>
      <c r="AJ84" s="649"/>
      <c r="AK84" s="649"/>
      <c r="AL84" s="649"/>
      <c r="AM84" s="649"/>
      <c r="AN84" s="649"/>
      <c r="AO84" s="649"/>
      <c r="AP84" s="649"/>
      <c r="AQ84" s="649"/>
      <c r="AR84" s="649"/>
      <c r="AS84" s="649"/>
      <c r="AT84" s="649"/>
      <c r="AU84" s="649"/>
      <c r="AV84" s="649"/>
      <c r="AW84" s="649"/>
      <c r="AX84" s="649"/>
      <c r="AY84" s="649"/>
      <c r="AZ84" s="649"/>
      <c r="BA84" s="649"/>
      <c r="BB84" s="649"/>
      <c r="BC84" s="649"/>
      <c r="BD84" s="649"/>
      <c r="BE84" s="649"/>
      <c r="BF84" s="649"/>
      <c r="BG84" s="649"/>
      <c r="BH84" s="649"/>
      <c r="BI84" s="649"/>
      <c r="BJ84" s="649"/>
      <c r="BK84" s="649"/>
      <c r="BL84" s="649"/>
      <c r="BM84" s="649"/>
      <c r="BN84" s="649"/>
      <c r="BO84" s="649"/>
      <c r="BP84" s="649"/>
      <c r="BQ84" s="649"/>
      <c r="BR84" s="649"/>
      <c r="BS84" s="649"/>
      <c r="BT84" s="649"/>
      <c r="BU84" s="649"/>
      <c r="BV84" s="649"/>
    </row>
    <row r="85" spans="1:75">
      <c r="A85" s="220"/>
      <c r="B85" s="224"/>
      <c r="O85" s="213"/>
      <c r="P85" s="213"/>
      <c r="Q85" s="213"/>
      <c r="R85" s="213"/>
      <c r="S85" s="213"/>
      <c r="BV85" s="206"/>
    </row>
    <row r="86" spans="1:75" ht="17.25" customHeight="1">
      <c r="B86" s="645" t="s">
        <v>488</v>
      </c>
      <c r="C86" s="645"/>
      <c r="D86" s="645"/>
      <c r="E86" s="645"/>
      <c r="F86" s="645"/>
      <c r="G86" s="645"/>
      <c r="H86" s="645"/>
      <c r="I86" s="645"/>
      <c r="J86" s="645"/>
      <c r="K86" s="645"/>
      <c r="L86" s="645"/>
      <c r="M86" s="645"/>
      <c r="N86" s="645"/>
      <c r="O86" s="645"/>
      <c r="P86" s="645"/>
      <c r="Q86" s="645"/>
      <c r="R86" s="645"/>
      <c r="S86" s="645"/>
      <c r="T86" s="645"/>
      <c r="U86" s="645"/>
      <c r="V86" s="645"/>
      <c r="W86" s="645"/>
      <c r="X86" s="645"/>
      <c r="Y86" s="645"/>
      <c r="Z86" s="645"/>
      <c r="AA86" s="645"/>
      <c r="AB86" s="645"/>
      <c r="AC86" s="645"/>
      <c r="AD86" s="645"/>
      <c r="AE86" s="645"/>
      <c r="AF86" s="645"/>
      <c r="AG86" s="645"/>
      <c r="AH86" s="645"/>
      <c r="AI86" s="645"/>
      <c r="AJ86" s="645"/>
      <c r="AK86" s="645"/>
      <c r="AL86" s="645"/>
      <c r="AM86" s="645"/>
      <c r="AN86" s="645"/>
      <c r="AO86" s="645"/>
      <c r="AP86" s="645"/>
      <c r="AQ86" s="645"/>
      <c r="AR86" s="645"/>
      <c r="AS86" s="645"/>
      <c r="AT86" s="645"/>
      <c r="AU86" s="645"/>
      <c r="AV86" s="645"/>
      <c r="AW86" s="645"/>
      <c r="AX86" s="645"/>
      <c r="AY86" s="645"/>
      <c r="AZ86" s="645"/>
      <c r="BA86" s="645"/>
      <c r="BB86" s="645"/>
      <c r="BC86" s="645"/>
      <c r="BD86" s="645"/>
      <c r="BE86" s="645"/>
      <c r="BF86" s="645"/>
      <c r="BG86" s="645"/>
      <c r="BH86" s="645"/>
      <c r="BI86" s="645"/>
      <c r="BJ86" s="645"/>
      <c r="BK86" s="645"/>
      <c r="BL86" s="645"/>
      <c r="BM86" s="645"/>
      <c r="BN86" s="645"/>
      <c r="BO86" s="645"/>
      <c r="BP86" s="645"/>
      <c r="BQ86" s="645"/>
      <c r="BR86" s="645"/>
      <c r="BS86" s="645"/>
      <c r="BT86" s="645"/>
      <c r="BU86" s="645"/>
      <c r="BV86" s="645"/>
    </row>
    <row r="87" spans="1:75">
      <c r="B87" s="224"/>
      <c r="O87" s="213"/>
      <c r="P87" s="213"/>
      <c r="Q87" s="213"/>
      <c r="R87" s="213"/>
      <c r="S87" s="213"/>
      <c r="BV87" s="206"/>
    </row>
    <row r="88" spans="1:75">
      <c r="B88" s="221" t="s">
        <v>414</v>
      </c>
      <c r="G88" s="204" t="s">
        <v>427</v>
      </c>
      <c r="O88" s="213"/>
      <c r="P88" s="213"/>
      <c r="Q88" s="213"/>
      <c r="R88" s="213"/>
      <c r="S88" s="213"/>
      <c r="BV88" s="206"/>
    </row>
    <row r="89" spans="1:75">
      <c r="C89" s="205"/>
      <c r="D89" s="205"/>
      <c r="E89" s="205"/>
      <c r="F89" s="205"/>
      <c r="G89" s="205"/>
      <c r="H89" s="205"/>
      <c r="O89" s="213"/>
      <c r="P89" s="213"/>
      <c r="Q89" s="213"/>
      <c r="R89" s="213"/>
      <c r="S89" s="213"/>
      <c r="BV89" s="206"/>
    </row>
    <row r="90" spans="1:75">
      <c r="B90" s="221" t="s">
        <v>405</v>
      </c>
      <c r="C90" s="205"/>
      <c r="D90" s="205"/>
      <c r="E90" s="205"/>
      <c r="F90" s="205"/>
      <c r="G90" s="205"/>
      <c r="H90" s="205"/>
      <c r="O90" s="213"/>
      <c r="P90" s="213"/>
      <c r="Q90" s="213"/>
      <c r="R90" s="213"/>
      <c r="S90" s="213"/>
      <c r="BV90" s="206"/>
    </row>
    <row r="91" spans="1:75">
      <c r="C91" s="205"/>
      <c r="D91" s="205"/>
      <c r="E91" s="205"/>
      <c r="F91" s="205"/>
      <c r="G91" s="205"/>
      <c r="H91" s="205"/>
      <c r="O91" s="213"/>
      <c r="P91" s="213"/>
      <c r="Q91" s="213"/>
      <c r="R91" s="213"/>
      <c r="S91" s="213"/>
      <c r="BV91" s="206"/>
    </row>
    <row r="92" spans="1:75">
      <c r="B92" s="221" t="s">
        <v>377</v>
      </c>
      <c r="G92" s="204" t="s">
        <v>408</v>
      </c>
      <c r="O92" s="213"/>
      <c r="P92" s="213"/>
      <c r="Q92" s="213"/>
      <c r="R92" s="213"/>
      <c r="S92" s="213"/>
      <c r="BV92" s="206"/>
    </row>
    <row r="93" spans="1:75">
      <c r="B93" s="636"/>
      <c r="C93" s="636"/>
      <c r="D93" s="636"/>
      <c r="E93" s="636"/>
      <c r="F93" s="636"/>
      <c r="G93" s="636"/>
      <c r="H93" s="636"/>
      <c r="I93" s="636"/>
      <c r="J93" s="636"/>
      <c r="K93" s="636"/>
      <c r="L93" s="636"/>
      <c r="M93" s="636"/>
      <c r="N93" s="636"/>
      <c r="BV93" s="206"/>
    </row>
    <row r="94" spans="1:75">
      <c r="B94" s="221" t="s">
        <v>406</v>
      </c>
      <c r="G94" s="204" t="s">
        <v>407</v>
      </c>
      <c r="BV94" s="206"/>
    </row>
    <row r="95" spans="1:75">
      <c r="BV95" s="206"/>
    </row>
    <row r="96" spans="1:75">
      <c r="B96" s="225"/>
      <c r="C96" s="205"/>
      <c r="D96" s="205"/>
      <c r="E96" s="205"/>
      <c r="F96" s="205"/>
      <c r="G96" s="205"/>
      <c r="H96" s="205"/>
      <c r="I96" s="205"/>
      <c r="J96" s="205"/>
      <c r="K96" s="205"/>
      <c r="L96" s="205"/>
      <c r="M96" s="205"/>
      <c r="N96" s="205"/>
      <c r="BV96" s="206"/>
    </row>
    <row r="97" spans="2:74">
      <c r="B97" s="225"/>
      <c r="C97" s="205"/>
      <c r="D97" s="205"/>
      <c r="E97" s="205"/>
      <c r="F97" s="205"/>
      <c r="G97" s="205"/>
      <c r="H97" s="205"/>
      <c r="I97" s="205"/>
      <c r="J97" s="205"/>
      <c r="K97" s="205"/>
      <c r="L97" s="205"/>
      <c r="M97" s="205"/>
      <c r="N97" s="205"/>
      <c r="BV97" s="206"/>
    </row>
    <row r="98" spans="2:74">
      <c r="B98" s="225"/>
      <c r="C98" s="205"/>
      <c r="D98" s="205"/>
      <c r="E98" s="205"/>
      <c r="F98" s="205"/>
      <c r="G98" s="205"/>
      <c r="H98" s="205"/>
      <c r="I98" s="205"/>
      <c r="J98" s="205"/>
      <c r="K98" s="205"/>
      <c r="L98" s="205"/>
      <c r="M98" s="205"/>
      <c r="N98" s="205"/>
      <c r="BV98" s="206"/>
    </row>
    <row r="99" spans="2:74">
      <c r="B99" s="225"/>
      <c r="C99" s="205"/>
      <c r="D99" s="205"/>
      <c r="E99" s="205"/>
      <c r="F99" s="205"/>
      <c r="G99" s="205"/>
      <c r="H99" s="205"/>
      <c r="I99" s="205"/>
      <c r="J99" s="205"/>
      <c r="K99" s="205"/>
      <c r="L99" s="205"/>
      <c r="M99" s="205"/>
      <c r="N99" s="205"/>
      <c r="BV99" s="206"/>
    </row>
    <row r="100" spans="2:74">
      <c r="B100" s="225"/>
      <c r="C100" s="205"/>
      <c r="D100" s="205"/>
      <c r="E100" s="205"/>
      <c r="F100" s="205"/>
      <c r="G100" s="205"/>
      <c r="H100" s="205"/>
      <c r="I100" s="205"/>
      <c r="J100" s="205"/>
      <c r="K100" s="205"/>
      <c r="L100" s="205"/>
      <c r="M100" s="205"/>
      <c r="N100" s="205"/>
      <c r="BV100" s="206"/>
    </row>
    <row r="101" spans="2:74">
      <c r="B101" s="225"/>
      <c r="C101" s="205"/>
      <c r="D101" s="205"/>
      <c r="E101" s="205"/>
      <c r="F101" s="205"/>
      <c r="G101" s="205"/>
      <c r="H101" s="205"/>
      <c r="I101" s="205"/>
      <c r="J101" s="205"/>
      <c r="K101" s="205"/>
      <c r="L101" s="205"/>
      <c r="M101" s="205"/>
      <c r="N101" s="205"/>
      <c r="BV101" s="206"/>
    </row>
    <row r="102" spans="2:74">
      <c r="B102" s="225"/>
      <c r="C102" s="205"/>
      <c r="D102" s="205"/>
      <c r="E102" s="205"/>
      <c r="F102" s="205"/>
      <c r="G102" s="205"/>
      <c r="H102" s="205"/>
      <c r="I102" s="205"/>
      <c r="J102" s="205"/>
      <c r="K102" s="205"/>
      <c r="L102" s="205"/>
      <c r="M102" s="205"/>
      <c r="N102" s="205"/>
      <c r="BV102" s="206"/>
    </row>
    <row r="103" spans="2:74">
      <c r="B103" s="225"/>
      <c r="C103" s="205"/>
      <c r="D103" s="205"/>
      <c r="E103" s="205"/>
      <c r="F103" s="205"/>
      <c r="G103" s="205"/>
      <c r="H103" s="205"/>
      <c r="I103" s="205"/>
      <c r="J103" s="205"/>
      <c r="K103" s="205"/>
      <c r="L103" s="205"/>
      <c r="M103" s="205"/>
      <c r="N103" s="205"/>
      <c r="BV103" s="206"/>
    </row>
    <row r="104" spans="2:74">
      <c r="BV104" s="206"/>
    </row>
    <row r="105" spans="2:74">
      <c r="BV105" s="206"/>
    </row>
    <row r="106" spans="2:74">
      <c r="BV106" s="206"/>
    </row>
    <row r="107" spans="2:74">
      <c r="BV107" s="206"/>
    </row>
    <row r="108" spans="2:74">
      <c r="BV108" s="206"/>
    </row>
    <row r="109" spans="2:74">
      <c r="BV109" s="206"/>
    </row>
    <row r="110" spans="2:74">
      <c r="BV110" s="206"/>
    </row>
    <row r="111" spans="2:74">
      <c r="BV111" s="206"/>
    </row>
    <row r="112" spans="2:74">
      <c r="BV112" s="206"/>
    </row>
    <row r="113" spans="74:74">
      <c r="BV113" s="206"/>
    </row>
    <row r="114" spans="74:74">
      <c r="BV114" s="206"/>
    </row>
    <row r="115" spans="74:74">
      <c r="BV115" s="206"/>
    </row>
    <row r="116" spans="74:74">
      <c r="BV116" s="206"/>
    </row>
    <row r="117" spans="74:74">
      <c r="BV117" s="206"/>
    </row>
    <row r="118" spans="74:74">
      <c r="BV118" s="206"/>
    </row>
    <row r="119" spans="74:74">
      <c r="BV119" s="206"/>
    </row>
    <row r="120" spans="74:74">
      <c r="BV120" s="206"/>
    </row>
    <row r="121" spans="74:74">
      <c r="BV121" s="206"/>
    </row>
    <row r="122" spans="74:74">
      <c r="BV122" s="206"/>
    </row>
    <row r="123" spans="74:74">
      <c r="BV123" s="206"/>
    </row>
    <row r="124" spans="74:74">
      <c r="BV124" s="206"/>
    </row>
    <row r="125" spans="74:74">
      <c r="BV125" s="206"/>
    </row>
    <row r="126" spans="74:74">
      <c r="BV126" s="206"/>
    </row>
    <row r="127" spans="74:74">
      <c r="BV127" s="206"/>
    </row>
    <row r="128" spans="74:74">
      <c r="BV128" s="206"/>
    </row>
    <row r="129" spans="74:74">
      <c r="BV129" s="206"/>
    </row>
    <row r="130" spans="74:74">
      <c r="BV130" s="206"/>
    </row>
    <row r="131" spans="74:74">
      <c r="BV131" s="206"/>
    </row>
    <row r="132" spans="74:74">
      <c r="BV132" s="206"/>
    </row>
    <row r="133" spans="74:74">
      <c r="BV133" s="206"/>
    </row>
    <row r="134" spans="74:74">
      <c r="BV134" s="206"/>
    </row>
    <row r="135" spans="74:74">
      <c r="BV135" s="206"/>
    </row>
    <row r="136" spans="74:74">
      <c r="BV136" s="206"/>
    </row>
    <row r="137" spans="74:74">
      <c r="BV137" s="206"/>
    </row>
    <row r="138" spans="74:74">
      <c r="BV138" s="206"/>
    </row>
    <row r="139" spans="74:74">
      <c r="BV139" s="206"/>
    </row>
    <row r="140" spans="74:74">
      <c r="BV140" s="206"/>
    </row>
    <row r="141" spans="74:74">
      <c r="BV141" s="206"/>
    </row>
    <row r="142" spans="74:74">
      <c r="BV142" s="206"/>
    </row>
    <row r="143" spans="74:74">
      <c r="BV143" s="206"/>
    </row>
    <row r="144" spans="74:74">
      <c r="BV144" s="206"/>
    </row>
    <row r="145" spans="74:74">
      <c r="BV145" s="206"/>
    </row>
    <row r="146" spans="74:74">
      <c r="BV146" s="206"/>
    </row>
    <row r="147" spans="74:74">
      <c r="BV147" s="206"/>
    </row>
    <row r="148" spans="74:74">
      <c r="BV148" s="206"/>
    </row>
    <row r="149" spans="74:74">
      <c r="BV149" s="206"/>
    </row>
    <row r="150" spans="74:74">
      <c r="BV150" s="206"/>
    </row>
    <row r="151" spans="74:74">
      <c r="BV151" s="206"/>
    </row>
    <row r="152" spans="74:74">
      <c r="BV152" s="206"/>
    </row>
    <row r="153" spans="74:74">
      <c r="BV153" s="206"/>
    </row>
    <row r="154" spans="74:74">
      <c r="BV154" s="206"/>
    </row>
    <row r="155" spans="74:74">
      <c r="BV155" s="206"/>
    </row>
    <row r="156" spans="74:74">
      <c r="BV156" s="206"/>
    </row>
    <row r="157" spans="74:74">
      <c r="BV157" s="206"/>
    </row>
    <row r="158" spans="74:74">
      <c r="BV158" s="206"/>
    </row>
    <row r="159" spans="74:74">
      <c r="BV159" s="206"/>
    </row>
    <row r="160" spans="74:74">
      <c r="BV160" s="206"/>
    </row>
    <row r="161" spans="74:74">
      <c r="BV161" s="206"/>
    </row>
    <row r="162" spans="74:74">
      <c r="BV162" s="206"/>
    </row>
    <row r="163" spans="74:74">
      <c r="BV163" s="206"/>
    </row>
    <row r="164" spans="74:74">
      <c r="BV164" s="206"/>
    </row>
    <row r="165" spans="74:74">
      <c r="BV165" s="206"/>
    </row>
    <row r="166" spans="74:74">
      <c r="BV166" s="206"/>
    </row>
    <row r="167" spans="74:74">
      <c r="BV167" s="206"/>
    </row>
    <row r="168" spans="74:74">
      <c r="BV168" s="206"/>
    </row>
    <row r="169" spans="74:74">
      <c r="BV169" s="206"/>
    </row>
    <row r="170" spans="74:74">
      <c r="BV170" s="206"/>
    </row>
    <row r="171" spans="74:74">
      <c r="BV171" s="206"/>
    </row>
    <row r="172" spans="74:74">
      <c r="BV172" s="206"/>
    </row>
    <row r="173" spans="74:74">
      <c r="BV173" s="206"/>
    </row>
    <row r="174" spans="74:74">
      <c r="BV174" s="206"/>
    </row>
    <row r="175" spans="74:74">
      <c r="BV175" s="206"/>
    </row>
    <row r="176" spans="74:74">
      <c r="BV176" s="206"/>
    </row>
    <row r="177" spans="74:74">
      <c r="BV177" s="206"/>
    </row>
    <row r="178" spans="74:74">
      <c r="BV178" s="206"/>
    </row>
    <row r="179" spans="74:74">
      <c r="BV179" s="206"/>
    </row>
    <row r="180" spans="74:74">
      <c r="BV180" s="206"/>
    </row>
    <row r="181" spans="74:74">
      <c r="BV181" s="206"/>
    </row>
    <row r="182" spans="74:74">
      <c r="BV182" s="206"/>
    </row>
    <row r="183" spans="74:74">
      <c r="BV183" s="206"/>
    </row>
    <row r="184" spans="74:74">
      <c r="BV184" s="206"/>
    </row>
    <row r="185" spans="74:74">
      <c r="BV185" s="206"/>
    </row>
    <row r="186" spans="74:74">
      <c r="BV186" s="206"/>
    </row>
    <row r="187" spans="74:74">
      <c r="BV187" s="206"/>
    </row>
    <row r="188" spans="74:74">
      <c r="BV188" s="206"/>
    </row>
    <row r="189" spans="74:74">
      <c r="BV189" s="206"/>
    </row>
    <row r="190" spans="74:74">
      <c r="BV190" s="206"/>
    </row>
    <row r="191" spans="74:74">
      <c r="BV191" s="206"/>
    </row>
    <row r="192" spans="74:74">
      <c r="BV192" s="206"/>
    </row>
    <row r="193" spans="74:74">
      <c r="BV193" s="206"/>
    </row>
    <row r="194" spans="74:74">
      <c r="BV194" s="206"/>
    </row>
    <row r="195" spans="74:74">
      <c r="BV195" s="206"/>
    </row>
    <row r="196" spans="74:74">
      <c r="BV196" s="206"/>
    </row>
    <row r="197" spans="74:74">
      <c r="BV197" s="206"/>
    </row>
    <row r="198" spans="74:74">
      <c r="BV198" s="206"/>
    </row>
    <row r="199" spans="74:74">
      <c r="BV199" s="206"/>
    </row>
    <row r="200" spans="74:74">
      <c r="BV200" s="206"/>
    </row>
    <row r="201" spans="74:74">
      <c r="BV201" s="206"/>
    </row>
    <row r="202" spans="74:74">
      <c r="BV202" s="206"/>
    </row>
    <row r="203" spans="74:74">
      <c r="BV203" s="206"/>
    </row>
    <row r="204" spans="74:74">
      <c r="BV204" s="206"/>
    </row>
    <row r="205" spans="74:74">
      <c r="BV205" s="206"/>
    </row>
    <row r="206" spans="74:74">
      <c r="BV206" s="206"/>
    </row>
    <row r="207" spans="74:74">
      <c r="BV207" s="206"/>
    </row>
    <row r="208" spans="74:74">
      <c r="BV208" s="206"/>
    </row>
    <row r="209" spans="74:74">
      <c r="BV209" s="206"/>
    </row>
    <row r="210" spans="74:74">
      <c r="BV210" s="206"/>
    </row>
    <row r="211" spans="74:74">
      <c r="BV211" s="206"/>
    </row>
    <row r="212" spans="74:74">
      <c r="BV212" s="206"/>
    </row>
    <row r="213" spans="74:74">
      <c r="BV213" s="206"/>
    </row>
    <row r="214" spans="74:74">
      <c r="BV214" s="206"/>
    </row>
    <row r="215" spans="74:74">
      <c r="BV215" s="206"/>
    </row>
    <row r="216" spans="74:74">
      <c r="BV216" s="206"/>
    </row>
    <row r="217" spans="74:74">
      <c r="BV217" s="206"/>
    </row>
    <row r="218" spans="74:74">
      <c r="BV218" s="206"/>
    </row>
    <row r="219" spans="74:74">
      <c r="BV219" s="206"/>
    </row>
    <row r="220" spans="74:74">
      <c r="BV220" s="206"/>
    </row>
    <row r="221" spans="74:74">
      <c r="BV221" s="206"/>
    </row>
    <row r="222" spans="74:74">
      <c r="BV222" s="206"/>
    </row>
    <row r="223" spans="74:74">
      <c r="BV223" s="206"/>
    </row>
    <row r="224" spans="74:74">
      <c r="BV224" s="206"/>
    </row>
    <row r="225" spans="74:74">
      <c r="BV225" s="206"/>
    </row>
    <row r="226" spans="74:74">
      <c r="BV226" s="206"/>
    </row>
    <row r="227" spans="74:74">
      <c r="BV227" s="206"/>
    </row>
    <row r="228" spans="74:74">
      <c r="BV228" s="206"/>
    </row>
    <row r="229" spans="74:74">
      <c r="BV229" s="206"/>
    </row>
    <row r="230" spans="74:74">
      <c r="BV230" s="206"/>
    </row>
    <row r="231" spans="74:74">
      <c r="BV231" s="206"/>
    </row>
    <row r="232" spans="74:74">
      <c r="BV232" s="206"/>
    </row>
    <row r="233" spans="74:74">
      <c r="BV233" s="206"/>
    </row>
    <row r="234" spans="74:74">
      <c r="BV234" s="206"/>
    </row>
    <row r="235" spans="74:74">
      <c r="BV235" s="206"/>
    </row>
    <row r="236" spans="74:74">
      <c r="BV236" s="206"/>
    </row>
    <row r="237" spans="74:74">
      <c r="BV237" s="206"/>
    </row>
    <row r="238" spans="74:74">
      <c r="BV238" s="206"/>
    </row>
    <row r="239" spans="74:74">
      <c r="BV239" s="206"/>
    </row>
    <row r="240" spans="74:74">
      <c r="BV240" s="206"/>
    </row>
    <row r="241" spans="74:74">
      <c r="BV241" s="206"/>
    </row>
    <row r="242" spans="74:74">
      <c r="BV242" s="206"/>
    </row>
    <row r="243" spans="74:74">
      <c r="BV243" s="206"/>
    </row>
    <row r="244" spans="74:74">
      <c r="BV244" s="206"/>
    </row>
    <row r="245" spans="74:74">
      <c r="BV245" s="206"/>
    </row>
    <row r="246" spans="74:74">
      <c r="BV246" s="206"/>
    </row>
    <row r="247" spans="74:74">
      <c r="BV247" s="206"/>
    </row>
    <row r="248" spans="74:74">
      <c r="BV248" s="206"/>
    </row>
    <row r="249" spans="74:74">
      <c r="BV249" s="206"/>
    </row>
    <row r="250" spans="74:74">
      <c r="BV250" s="206"/>
    </row>
    <row r="251" spans="74:74">
      <c r="BV251" s="206"/>
    </row>
    <row r="252" spans="74:74">
      <c r="BV252" s="206"/>
    </row>
    <row r="253" spans="74:74">
      <c r="BV253" s="206"/>
    </row>
    <row r="254" spans="74:74">
      <c r="BV254" s="206"/>
    </row>
    <row r="255" spans="74:74">
      <c r="BV255" s="206"/>
    </row>
    <row r="256" spans="74:74">
      <c r="BV256" s="206"/>
    </row>
    <row r="257" spans="74:74">
      <c r="BV257" s="206"/>
    </row>
    <row r="258" spans="74:74">
      <c r="BV258" s="206"/>
    </row>
    <row r="259" spans="74:74">
      <c r="BV259" s="206"/>
    </row>
    <row r="260" spans="74:74">
      <c r="BV260" s="206"/>
    </row>
    <row r="261" spans="74:74">
      <c r="BV261" s="206"/>
    </row>
    <row r="262" spans="74:74">
      <c r="BV262" s="206"/>
    </row>
    <row r="263" spans="74:74">
      <c r="BV263" s="206"/>
    </row>
    <row r="264" spans="74:74">
      <c r="BV264" s="206"/>
    </row>
    <row r="265" spans="74:74">
      <c r="BV265" s="206"/>
    </row>
    <row r="266" spans="74:74">
      <c r="BV266" s="206"/>
    </row>
    <row r="267" spans="74:74">
      <c r="BV267" s="206"/>
    </row>
    <row r="268" spans="74:74">
      <c r="BV268" s="206"/>
    </row>
    <row r="269" spans="74:74">
      <c r="BV269" s="206"/>
    </row>
    <row r="270" spans="74:74">
      <c r="BV270" s="206"/>
    </row>
    <row r="271" spans="74:74">
      <c r="BV271" s="206"/>
    </row>
    <row r="272" spans="74:74">
      <c r="BV272" s="206"/>
    </row>
    <row r="273" spans="74:74">
      <c r="BV273" s="206"/>
    </row>
    <row r="274" spans="74:74">
      <c r="BV274" s="206"/>
    </row>
    <row r="275" spans="74:74">
      <c r="BV275" s="206"/>
    </row>
    <row r="276" spans="74:74">
      <c r="BV276" s="206"/>
    </row>
    <row r="277" spans="74:74">
      <c r="BV277" s="206"/>
    </row>
    <row r="278" spans="74:74">
      <c r="BV278" s="206"/>
    </row>
    <row r="279" spans="74:74">
      <c r="BV279" s="206"/>
    </row>
    <row r="280" spans="74:74">
      <c r="BV280" s="206"/>
    </row>
    <row r="281" spans="74:74">
      <c r="BV281" s="206"/>
    </row>
    <row r="282" spans="74:74">
      <c r="BV282" s="206"/>
    </row>
    <row r="283" spans="74:74">
      <c r="BV283" s="206"/>
    </row>
    <row r="284" spans="74:74">
      <c r="BV284" s="206"/>
    </row>
    <row r="285" spans="74:74">
      <c r="BV285" s="206"/>
    </row>
    <row r="286" spans="74:74">
      <c r="BV286" s="206"/>
    </row>
    <row r="287" spans="74:74">
      <c r="BV287" s="206"/>
    </row>
    <row r="288" spans="74:74">
      <c r="BV288" s="206"/>
    </row>
    <row r="289" spans="74:74">
      <c r="BV289" s="206"/>
    </row>
    <row r="290" spans="74:74">
      <c r="BV290" s="206"/>
    </row>
    <row r="291" spans="74:74">
      <c r="BV291" s="206"/>
    </row>
    <row r="292" spans="74:74">
      <c r="BV292" s="206"/>
    </row>
    <row r="293" spans="74:74">
      <c r="BV293" s="206"/>
    </row>
    <row r="294" spans="74:74">
      <c r="BV294" s="206"/>
    </row>
    <row r="295" spans="74:74">
      <c r="BV295" s="206"/>
    </row>
    <row r="296" spans="74:74">
      <c r="BV296" s="206"/>
    </row>
    <row r="297" spans="74:74">
      <c r="BV297" s="206"/>
    </row>
    <row r="298" spans="74:74">
      <c r="BV298" s="206"/>
    </row>
    <row r="299" spans="74:74">
      <c r="BV299" s="206"/>
    </row>
    <row r="300" spans="74:74">
      <c r="BV300" s="206"/>
    </row>
    <row r="301" spans="74:74">
      <c r="BV301" s="206"/>
    </row>
    <row r="302" spans="74:74">
      <c r="BV302" s="206"/>
    </row>
    <row r="303" spans="74:74">
      <c r="BV303" s="206"/>
    </row>
    <row r="304" spans="74:74">
      <c r="BV304" s="206"/>
    </row>
    <row r="305" spans="74:74">
      <c r="BV305" s="206"/>
    </row>
    <row r="306" spans="74:74">
      <c r="BV306" s="206"/>
    </row>
    <row r="307" spans="74:74">
      <c r="BV307" s="206"/>
    </row>
    <row r="308" spans="74:74">
      <c r="BV308" s="206"/>
    </row>
    <row r="309" spans="74:74">
      <c r="BV309" s="206"/>
    </row>
    <row r="310" spans="74:74">
      <c r="BV310" s="206"/>
    </row>
    <row r="311" spans="74:74">
      <c r="BV311" s="206"/>
    </row>
    <row r="312" spans="74:74">
      <c r="BV312" s="206"/>
    </row>
    <row r="313" spans="74:74">
      <c r="BV313" s="206"/>
    </row>
    <row r="314" spans="74:74">
      <c r="BV314" s="206"/>
    </row>
    <row r="315" spans="74:74">
      <c r="BV315" s="206"/>
    </row>
    <row r="316" spans="74:74">
      <c r="BV316" s="206"/>
    </row>
    <row r="317" spans="74:74">
      <c r="BV317" s="206"/>
    </row>
    <row r="318" spans="74:74">
      <c r="BV318" s="206"/>
    </row>
    <row r="319" spans="74:74">
      <c r="BV319" s="206"/>
    </row>
    <row r="320" spans="74:74">
      <c r="BV320" s="206"/>
    </row>
    <row r="321" spans="74:74">
      <c r="BV321" s="206"/>
    </row>
    <row r="322" spans="74:74">
      <c r="BV322" s="206"/>
    </row>
    <row r="323" spans="74:74">
      <c r="BV323" s="206"/>
    </row>
    <row r="324" spans="74:74">
      <c r="BV324" s="206"/>
    </row>
    <row r="325" spans="74:74">
      <c r="BV325" s="206"/>
    </row>
    <row r="326" spans="74:74">
      <c r="BV326" s="206"/>
    </row>
    <row r="327" spans="74:74">
      <c r="BV327" s="206"/>
    </row>
    <row r="328" spans="74:74">
      <c r="BV328" s="206"/>
    </row>
    <row r="329" spans="74:74">
      <c r="BV329" s="206"/>
    </row>
    <row r="330" spans="74:74">
      <c r="BV330" s="206"/>
    </row>
    <row r="331" spans="74:74">
      <c r="BV331" s="206"/>
    </row>
    <row r="332" spans="74:74">
      <c r="BV332" s="206"/>
    </row>
    <row r="333" spans="74:74">
      <c r="BV333" s="206"/>
    </row>
    <row r="334" spans="74:74">
      <c r="BV334" s="206"/>
    </row>
    <row r="335" spans="74:74">
      <c r="BV335" s="206"/>
    </row>
    <row r="336" spans="74:74">
      <c r="BV336" s="206"/>
    </row>
    <row r="337" spans="74:74">
      <c r="BV337" s="206"/>
    </row>
    <row r="338" spans="74:74">
      <c r="BV338" s="206"/>
    </row>
    <row r="339" spans="74:74">
      <c r="BV339" s="206"/>
    </row>
    <row r="340" spans="74:74">
      <c r="BV340" s="206"/>
    </row>
    <row r="341" spans="74:74">
      <c r="BV341" s="206"/>
    </row>
    <row r="342" spans="74:74">
      <c r="BV342" s="206"/>
    </row>
    <row r="343" spans="74:74">
      <c r="BV343" s="206"/>
    </row>
    <row r="344" spans="74:74">
      <c r="BV344" s="206"/>
    </row>
    <row r="345" spans="74:74">
      <c r="BV345" s="206"/>
    </row>
    <row r="346" spans="74:74">
      <c r="BV346" s="206"/>
    </row>
    <row r="347" spans="74:74">
      <c r="BV347" s="206"/>
    </row>
    <row r="348" spans="74:74">
      <c r="BV348" s="206"/>
    </row>
    <row r="349" spans="74:74">
      <c r="BV349" s="206"/>
    </row>
    <row r="350" spans="74:74">
      <c r="BV350" s="206"/>
    </row>
    <row r="351" spans="74:74">
      <c r="BV351" s="206"/>
    </row>
    <row r="352" spans="74:74">
      <c r="BV352" s="206"/>
    </row>
    <row r="353" spans="74:74">
      <c r="BV353" s="206"/>
    </row>
    <row r="354" spans="74:74">
      <c r="BV354" s="206"/>
    </row>
    <row r="355" spans="74:74">
      <c r="BV355" s="206"/>
    </row>
    <row r="356" spans="74:74">
      <c r="BV356" s="206"/>
    </row>
    <row r="357" spans="74:74">
      <c r="BV357" s="206"/>
    </row>
    <row r="358" spans="74:74">
      <c r="BV358" s="206"/>
    </row>
    <row r="359" spans="74:74">
      <c r="BV359" s="206"/>
    </row>
    <row r="360" spans="74:74">
      <c r="BV360" s="206"/>
    </row>
    <row r="361" spans="74:74">
      <c r="BV361" s="206"/>
    </row>
    <row r="362" spans="74:74">
      <c r="BV362" s="206"/>
    </row>
    <row r="363" spans="74:74">
      <c r="BV363" s="206"/>
    </row>
    <row r="364" spans="74:74">
      <c r="BV364" s="206"/>
    </row>
    <row r="365" spans="74:74">
      <c r="BV365" s="206"/>
    </row>
    <row r="366" spans="74:74">
      <c r="BV366" s="206"/>
    </row>
    <row r="367" spans="74:74">
      <c r="BV367" s="206"/>
    </row>
    <row r="368" spans="74:74">
      <c r="BV368" s="206"/>
    </row>
    <row r="369" spans="74:74">
      <c r="BV369" s="206"/>
    </row>
    <row r="370" spans="74:74">
      <c r="BV370" s="206"/>
    </row>
    <row r="371" spans="74:74">
      <c r="BV371" s="206"/>
    </row>
    <row r="372" spans="74:74">
      <c r="BV372" s="206"/>
    </row>
    <row r="373" spans="74:74">
      <c r="BV373" s="206"/>
    </row>
    <row r="374" spans="74:74">
      <c r="BV374" s="206"/>
    </row>
    <row r="375" spans="74:74">
      <c r="BV375" s="206"/>
    </row>
    <row r="376" spans="74:74">
      <c r="BV376" s="206"/>
    </row>
    <row r="377" spans="74:74">
      <c r="BV377" s="206"/>
    </row>
    <row r="378" spans="74:74">
      <c r="BV378" s="206"/>
    </row>
    <row r="379" spans="74:74">
      <c r="BV379" s="206"/>
    </row>
    <row r="380" spans="74:74">
      <c r="BV380" s="206"/>
    </row>
    <row r="381" spans="74:74">
      <c r="BV381" s="206"/>
    </row>
    <row r="382" spans="74:74">
      <c r="BV382" s="206"/>
    </row>
    <row r="383" spans="74:74">
      <c r="BV383" s="206"/>
    </row>
    <row r="384" spans="74:74">
      <c r="BV384" s="206"/>
    </row>
    <row r="385" spans="74:74">
      <c r="BV385" s="206"/>
    </row>
    <row r="386" spans="74:74">
      <c r="BV386" s="206"/>
    </row>
    <row r="387" spans="74:74">
      <c r="BV387" s="206"/>
    </row>
    <row r="388" spans="74:74">
      <c r="BV388" s="206"/>
    </row>
    <row r="389" spans="74:74">
      <c r="BV389" s="206"/>
    </row>
    <row r="390" spans="74:74">
      <c r="BV390" s="206"/>
    </row>
    <row r="391" spans="74:74">
      <c r="BV391" s="206"/>
    </row>
    <row r="392" spans="74:74">
      <c r="BV392" s="206"/>
    </row>
    <row r="393" spans="74:74">
      <c r="BV393" s="206"/>
    </row>
    <row r="394" spans="74:74">
      <c r="BV394" s="206"/>
    </row>
    <row r="395" spans="74:74">
      <c r="BV395" s="206"/>
    </row>
    <row r="396" spans="74:74">
      <c r="BV396" s="206"/>
    </row>
    <row r="397" spans="74:74">
      <c r="BV397" s="206"/>
    </row>
    <row r="398" spans="74:74">
      <c r="BV398" s="206"/>
    </row>
    <row r="399" spans="74:74">
      <c r="BV399" s="206"/>
    </row>
    <row r="400" spans="74:74">
      <c r="BV400" s="206"/>
    </row>
    <row r="401" spans="74:74">
      <c r="BV401" s="206"/>
    </row>
    <row r="402" spans="74:74">
      <c r="BV402" s="206"/>
    </row>
    <row r="403" spans="74:74">
      <c r="BV403" s="206"/>
    </row>
    <row r="404" spans="74:74">
      <c r="BV404" s="206"/>
    </row>
    <row r="405" spans="74:74">
      <c r="BV405" s="206"/>
    </row>
    <row r="406" spans="74:74">
      <c r="BV406" s="206"/>
    </row>
    <row r="407" spans="74:74">
      <c r="BV407" s="206"/>
    </row>
    <row r="408" spans="74:74">
      <c r="BV408" s="206"/>
    </row>
    <row r="409" spans="74:74">
      <c r="BV409" s="206"/>
    </row>
    <row r="410" spans="74:74">
      <c r="BV410" s="206"/>
    </row>
    <row r="411" spans="74:74">
      <c r="BV411" s="206"/>
    </row>
    <row r="412" spans="74:74">
      <c r="BV412" s="206"/>
    </row>
    <row r="413" spans="74:74">
      <c r="BV413" s="206"/>
    </row>
    <row r="414" spans="74:74">
      <c r="BV414" s="206"/>
    </row>
    <row r="415" spans="74:74">
      <c r="BV415" s="206"/>
    </row>
    <row r="416" spans="74:74">
      <c r="BV416" s="206"/>
    </row>
    <row r="417" spans="74:74">
      <c r="BV417" s="206"/>
    </row>
    <row r="418" spans="74:74">
      <c r="BV418" s="206"/>
    </row>
    <row r="419" spans="74:74">
      <c r="BV419" s="206"/>
    </row>
    <row r="420" spans="74:74">
      <c r="BV420" s="206"/>
    </row>
    <row r="421" spans="74:74">
      <c r="BV421" s="206"/>
    </row>
    <row r="422" spans="74:74">
      <c r="BV422" s="206"/>
    </row>
    <row r="423" spans="74:74">
      <c r="BV423" s="206"/>
    </row>
    <row r="424" spans="74:74">
      <c r="BV424" s="206"/>
    </row>
    <row r="425" spans="74:74">
      <c r="BV425" s="206"/>
    </row>
    <row r="426" spans="74:74">
      <c r="BV426" s="206"/>
    </row>
    <row r="427" spans="74:74">
      <c r="BV427" s="206"/>
    </row>
    <row r="428" spans="74:74">
      <c r="BV428" s="206"/>
    </row>
    <row r="429" spans="74:74">
      <c r="BV429" s="206"/>
    </row>
    <row r="430" spans="74:74">
      <c r="BV430" s="206"/>
    </row>
    <row r="431" spans="74:74">
      <c r="BV431" s="206"/>
    </row>
    <row r="432" spans="74:74">
      <c r="BV432" s="206"/>
    </row>
    <row r="433" spans="74:74">
      <c r="BV433" s="206"/>
    </row>
    <row r="434" spans="74:74">
      <c r="BV434" s="206"/>
    </row>
    <row r="435" spans="74:74">
      <c r="BV435" s="206"/>
    </row>
    <row r="436" spans="74:74">
      <c r="BV436" s="206"/>
    </row>
    <row r="437" spans="74:74">
      <c r="BV437" s="206"/>
    </row>
    <row r="438" spans="74:74">
      <c r="BV438" s="206"/>
    </row>
    <row r="439" spans="74:74">
      <c r="BV439" s="206"/>
    </row>
    <row r="440" spans="74:74">
      <c r="BV440" s="206"/>
    </row>
    <row r="441" spans="74:74">
      <c r="BV441" s="206"/>
    </row>
    <row r="442" spans="74:74">
      <c r="BV442" s="206"/>
    </row>
    <row r="443" spans="74:74">
      <c r="BV443" s="206"/>
    </row>
    <row r="444" spans="74:74">
      <c r="BV444" s="206"/>
    </row>
    <row r="445" spans="74:74">
      <c r="BV445" s="206"/>
    </row>
    <row r="446" spans="74:74">
      <c r="BV446" s="206"/>
    </row>
    <row r="447" spans="74:74">
      <c r="BV447" s="206"/>
    </row>
    <row r="448" spans="74:74">
      <c r="BV448" s="206"/>
    </row>
    <row r="449" spans="74:74">
      <c r="BV449" s="206"/>
    </row>
    <row r="450" spans="74:74">
      <c r="BV450" s="206"/>
    </row>
    <row r="451" spans="74:74">
      <c r="BV451" s="206"/>
    </row>
    <row r="452" spans="74:74">
      <c r="BV452" s="206"/>
    </row>
    <row r="453" spans="74:74">
      <c r="BV453" s="206"/>
    </row>
    <row r="454" spans="74:74">
      <c r="BV454" s="206"/>
    </row>
    <row r="455" spans="74:74">
      <c r="BV455" s="206"/>
    </row>
    <row r="456" spans="74:74">
      <c r="BV456" s="206"/>
    </row>
    <row r="457" spans="74:74">
      <c r="BV457" s="206"/>
    </row>
    <row r="458" spans="74:74">
      <c r="BV458" s="206"/>
    </row>
    <row r="459" spans="74:74">
      <c r="BV459" s="206"/>
    </row>
    <row r="460" spans="74:74">
      <c r="BV460" s="206"/>
    </row>
    <row r="461" spans="74:74">
      <c r="BV461" s="206"/>
    </row>
    <row r="462" spans="74:74">
      <c r="BV462" s="206"/>
    </row>
    <row r="463" spans="74:74">
      <c r="BV463" s="206"/>
    </row>
    <row r="464" spans="74:74">
      <c r="BV464" s="206"/>
    </row>
    <row r="465" spans="74:74">
      <c r="BV465" s="206"/>
    </row>
    <row r="466" spans="74:74">
      <c r="BV466" s="206"/>
    </row>
    <row r="467" spans="74:74">
      <c r="BV467" s="206"/>
    </row>
    <row r="468" spans="74:74">
      <c r="BV468" s="206"/>
    </row>
    <row r="469" spans="74:74">
      <c r="BV469" s="206"/>
    </row>
    <row r="470" spans="74:74">
      <c r="BV470" s="206"/>
    </row>
    <row r="471" spans="74:74">
      <c r="BV471" s="206"/>
    </row>
    <row r="472" spans="74:74">
      <c r="BV472" s="206"/>
    </row>
    <row r="473" spans="74:74">
      <c r="BV473" s="206"/>
    </row>
    <row r="474" spans="74:74">
      <c r="BV474" s="206"/>
    </row>
    <row r="475" spans="74:74">
      <c r="BV475" s="206"/>
    </row>
    <row r="476" spans="74:74">
      <c r="BV476" s="206"/>
    </row>
    <row r="477" spans="74:74">
      <c r="BV477" s="206"/>
    </row>
    <row r="478" spans="74:74">
      <c r="BV478" s="206"/>
    </row>
    <row r="479" spans="74:74">
      <c r="BV479" s="206"/>
    </row>
    <row r="480" spans="74:74">
      <c r="BV480" s="206"/>
    </row>
    <row r="481" spans="74:74">
      <c r="BV481" s="206"/>
    </row>
    <row r="482" spans="74:74">
      <c r="BV482" s="206"/>
    </row>
    <row r="483" spans="74:74">
      <c r="BV483" s="206"/>
    </row>
    <row r="484" spans="74:74">
      <c r="BV484" s="206"/>
    </row>
    <row r="485" spans="74:74">
      <c r="BV485" s="206"/>
    </row>
    <row r="486" spans="74:74">
      <c r="BV486" s="206"/>
    </row>
    <row r="487" spans="74:74">
      <c r="BV487" s="206"/>
    </row>
    <row r="488" spans="74:74">
      <c r="BV488" s="206"/>
    </row>
    <row r="489" spans="74:74">
      <c r="BV489" s="206"/>
    </row>
    <row r="490" spans="74:74">
      <c r="BV490" s="206"/>
    </row>
    <row r="491" spans="74:74">
      <c r="BV491" s="206"/>
    </row>
    <row r="492" spans="74:74">
      <c r="BV492" s="206"/>
    </row>
    <row r="493" spans="74:74">
      <c r="BV493" s="206"/>
    </row>
    <row r="494" spans="74:74">
      <c r="BV494" s="206"/>
    </row>
    <row r="495" spans="74:74">
      <c r="BV495" s="206"/>
    </row>
    <row r="496" spans="74:74">
      <c r="BV496" s="206"/>
    </row>
    <row r="497" spans="74:74">
      <c r="BV497" s="206"/>
    </row>
    <row r="498" spans="74:74">
      <c r="BV498" s="206"/>
    </row>
    <row r="499" spans="74:74">
      <c r="BV499" s="206"/>
    </row>
    <row r="500" spans="74:74">
      <c r="BV500" s="206"/>
    </row>
    <row r="501" spans="74:74">
      <c r="BV501" s="206"/>
    </row>
    <row r="502" spans="74:74">
      <c r="BV502" s="206"/>
    </row>
    <row r="503" spans="74:74">
      <c r="BV503" s="206"/>
    </row>
    <row r="504" spans="74:74">
      <c r="BV504" s="206"/>
    </row>
    <row r="505" spans="74:74">
      <c r="BV505" s="206"/>
    </row>
    <row r="506" spans="74:74">
      <c r="BV506" s="206"/>
    </row>
    <row r="507" spans="74:74">
      <c r="BV507" s="206"/>
    </row>
    <row r="508" spans="74:74">
      <c r="BV508" s="206"/>
    </row>
    <row r="509" spans="74:74">
      <c r="BV509" s="206"/>
    </row>
    <row r="510" spans="74:74">
      <c r="BV510" s="206"/>
    </row>
    <row r="511" spans="74:74">
      <c r="BV511" s="206"/>
    </row>
    <row r="512" spans="74:74">
      <c r="BV512" s="206"/>
    </row>
    <row r="513" spans="74:74">
      <c r="BV513" s="206"/>
    </row>
    <row r="514" spans="74:74">
      <c r="BV514" s="206"/>
    </row>
    <row r="515" spans="74:74">
      <c r="BV515" s="206"/>
    </row>
    <row r="516" spans="74:74">
      <c r="BV516" s="206"/>
    </row>
    <row r="517" spans="74:74">
      <c r="BV517" s="206"/>
    </row>
    <row r="518" spans="74:74">
      <c r="BV518" s="206"/>
    </row>
    <row r="519" spans="74:74">
      <c r="BV519" s="206"/>
    </row>
    <row r="520" spans="74:74">
      <c r="BV520" s="206"/>
    </row>
    <row r="521" spans="74:74">
      <c r="BV521" s="206"/>
    </row>
    <row r="522" spans="74:74">
      <c r="BV522" s="206"/>
    </row>
    <row r="523" spans="74:74">
      <c r="BV523" s="206"/>
    </row>
    <row r="524" spans="74:74">
      <c r="BV524" s="206"/>
    </row>
    <row r="525" spans="74:74">
      <c r="BV525" s="206"/>
    </row>
    <row r="526" spans="74:74">
      <c r="BV526" s="206"/>
    </row>
    <row r="527" spans="74:74">
      <c r="BV527" s="206"/>
    </row>
    <row r="528" spans="74:74">
      <c r="BV528" s="206"/>
    </row>
    <row r="529" spans="74:74">
      <c r="BV529" s="206"/>
    </row>
    <row r="530" spans="74:74">
      <c r="BV530" s="206"/>
    </row>
    <row r="531" spans="74:74">
      <c r="BV531" s="206"/>
    </row>
    <row r="532" spans="74:74">
      <c r="BV532" s="206"/>
    </row>
    <row r="533" spans="74:74">
      <c r="BV533" s="206"/>
    </row>
    <row r="534" spans="74:74">
      <c r="BV534" s="206"/>
    </row>
    <row r="535" spans="74:74">
      <c r="BV535" s="206"/>
    </row>
    <row r="536" spans="74:74">
      <c r="BV536" s="206"/>
    </row>
    <row r="537" spans="74:74">
      <c r="BV537" s="206"/>
    </row>
    <row r="538" spans="74:74">
      <c r="BV538" s="206"/>
    </row>
    <row r="539" spans="74:74">
      <c r="BV539" s="206"/>
    </row>
    <row r="540" spans="74:74">
      <c r="BV540" s="206"/>
    </row>
    <row r="541" spans="74:74">
      <c r="BV541" s="206"/>
    </row>
    <row r="542" spans="74:74">
      <c r="BV542" s="206"/>
    </row>
    <row r="543" spans="74:74">
      <c r="BV543" s="206"/>
    </row>
    <row r="544" spans="74:74">
      <c r="BV544" s="206"/>
    </row>
    <row r="545" spans="74:74">
      <c r="BV545" s="206"/>
    </row>
    <row r="546" spans="74:74">
      <c r="BV546" s="206"/>
    </row>
    <row r="547" spans="74:74">
      <c r="BV547" s="206"/>
    </row>
    <row r="548" spans="74:74">
      <c r="BV548" s="206"/>
    </row>
    <row r="549" spans="74:74">
      <c r="BV549" s="206"/>
    </row>
    <row r="550" spans="74:74">
      <c r="BV550" s="206"/>
    </row>
    <row r="551" spans="74:74">
      <c r="BV551" s="206"/>
    </row>
    <row r="552" spans="74:74">
      <c r="BV552" s="206"/>
    </row>
    <row r="553" spans="74:74">
      <c r="BV553" s="206"/>
    </row>
    <row r="554" spans="74:74">
      <c r="BV554" s="206"/>
    </row>
    <row r="555" spans="74:74">
      <c r="BV555" s="206"/>
    </row>
    <row r="556" spans="74:74">
      <c r="BV556" s="206"/>
    </row>
    <row r="557" spans="74:74">
      <c r="BV557" s="206"/>
    </row>
    <row r="558" spans="74:74">
      <c r="BV558" s="206"/>
    </row>
    <row r="559" spans="74:74">
      <c r="BV559" s="206"/>
    </row>
    <row r="560" spans="74:74">
      <c r="BV560" s="206"/>
    </row>
    <row r="561" spans="74:74">
      <c r="BV561" s="206"/>
    </row>
    <row r="562" spans="74:74">
      <c r="BV562" s="206"/>
    </row>
    <row r="563" spans="74:74">
      <c r="BV563" s="206"/>
    </row>
    <row r="564" spans="74:74">
      <c r="BV564" s="206"/>
    </row>
    <row r="565" spans="74:74">
      <c r="BV565" s="206"/>
    </row>
    <row r="566" spans="74:74">
      <c r="BV566" s="206"/>
    </row>
    <row r="567" spans="74:74">
      <c r="BV567" s="206"/>
    </row>
    <row r="568" spans="74:74">
      <c r="BV568" s="206"/>
    </row>
    <row r="569" spans="74:74">
      <c r="BV569" s="206"/>
    </row>
    <row r="570" spans="74:74">
      <c r="BV570" s="206"/>
    </row>
    <row r="571" spans="74:74">
      <c r="BV571" s="206"/>
    </row>
    <row r="572" spans="74:74">
      <c r="BV572" s="206"/>
    </row>
    <row r="573" spans="74:74">
      <c r="BV573" s="206"/>
    </row>
    <row r="574" spans="74:74">
      <c r="BV574" s="206"/>
    </row>
    <row r="575" spans="74:74">
      <c r="BV575" s="206"/>
    </row>
    <row r="576" spans="74:74">
      <c r="BV576" s="206"/>
    </row>
    <row r="577" spans="74:74">
      <c r="BV577" s="206"/>
    </row>
    <row r="578" spans="74:74">
      <c r="BV578" s="206"/>
    </row>
    <row r="579" spans="74:74">
      <c r="BV579" s="206"/>
    </row>
    <row r="580" spans="74:74">
      <c r="BV580" s="206"/>
    </row>
    <row r="581" spans="74:74">
      <c r="BV581" s="206"/>
    </row>
    <row r="582" spans="74:74">
      <c r="BV582" s="206"/>
    </row>
    <row r="583" spans="74:74">
      <c r="BV583" s="206"/>
    </row>
    <row r="584" spans="74:74">
      <c r="BV584" s="206"/>
    </row>
    <row r="585" spans="74:74">
      <c r="BV585" s="206"/>
    </row>
    <row r="586" spans="74:74">
      <c r="BV586" s="206"/>
    </row>
    <row r="587" spans="74:74">
      <c r="BV587" s="206"/>
    </row>
    <row r="588" spans="74:74">
      <c r="BV588" s="206"/>
    </row>
    <row r="589" spans="74:74">
      <c r="BV589" s="206"/>
    </row>
    <row r="590" spans="74:74">
      <c r="BV590" s="206"/>
    </row>
    <row r="591" spans="74:74">
      <c r="BV591" s="206"/>
    </row>
    <row r="592" spans="74:74">
      <c r="BV592" s="206"/>
    </row>
    <row r="593" spans="74:74">
      <c r="BV593" s="206"/>
    </row>
    <row r="594" spans="74:74">
      <c r="BV594" s="206"/>
    </row>
    <row r="595" spans="74:74">
      <c r="BV595" s="206"/>
    </row>
    <row r="596" spans="74:74">
      <c r="BV596" s="206"/>
    </row>
    <row r="597" spans="74:74">
      <c r="BV597" s="206"/>
    </row>
    <row r="598" spans="74:74">
      <c r="BV598" s="206"/>
    </row>
    <row r="599" spans="74:74">
      <c r="BV599" s="206"/>
    </row>
    <row r="600" spans="74:74">
      <c r="BV600" s="206"/>
    </row>
    <row r="601" spans="74:74">
      <c r="BV601" s="206"/>
    </row>
    <row r="602" spans="74:74">
      <c r="BV602" s="206"/>
    </row>
    <row r="603" spans="74:74">
      <c r="BV603" s="206"/>
    </row>
    <row r="604" spans="74:74">
      <c r="BV604" s="206"/>
    </row>
    <row r="605" spans="74:74">
      <c r="BV605" s="206"/>
    </row>
    <row r="606" spans="74:74">
      <c r="BV606" s="206"/>
    </row>
    <row r="607" spans="74:74">
      <c r="BV607" s="206"/>
    </row>
    <row r="608" spans="74:74">
      <c r="BV608" s="206"/>
    </row>
    <row r="609" spans="74:74">
      <c r="BV609" s="206"/>
    </row>
    <row r="610" spans="74:74">
      <c r="BV610" s="206"/>
    </row>
    <row r="611" spans="74:74">
      <c r="BV611" s="206"/>
    </row>
    <row r="612" spans="74:74">
      <c r="BV612" s="206"/>
    </row>
    <row r="613" spans="74:74">
      <c r="BV613" s="206"/>
    </row>
    <row r="614" spans="74:74">
      <c r="BV614" s="206"/>
    </row>
    <row r="615" spans="74:74">
      <c r="BV615" s="206"/>
    </row>
    <row r="616" spans="74:74">
      <c r="BV616" s="206"/>
    </row>
    <row r="617" spans="74:74">
      <c r="BV617" s="206"/>
    </row>
    <row r="618" spans="74:74">
      <c r="BV618" s="206"/>
    </row>
    <row r="619" spans="74:74">
      <c r="BV619" s="206"/>
    </row>
    <row r="620" spans="74:74">
      <c r="BV620" s="206"/>
    </row>
    <row r="621" spans="74:74">
      <c r="BV621" s="206"/>
    </row>
    <row r="622" spans="74:74">
      <c r="BV622" s="206"/>
    </row>
    <row r="623" spans="74:74">
      <c r="BV623" s="206"/>
    </row>
    <row r="624" spans="74:74">
      <c r="BV624" s="206"/>
    </row>
    <row r="625" spans="74:74">
      <c r="BV625" s="206"/>
    </row>
    <row r="626" spans="74:74">
      <c r="BV626" s="206"/>
    </row>
    <row r="627" spans="74:74">
      <c r="BV627" s="206"/>
    </row>
    <row r="628" spans="74:74">
      <c r="BV628" s="206"/>
    </row>
    <row r="629" spans="74:74">
      <c r="BV629" s="206"/>
    </row>
    <row r="630" spans="74:74">
      <c r="BV630" s="206"/>
    </row>
    <row r="631" spans="74:74">
      <c r="BV631" s="206"/>
    </row>
    <row r="632" spans="74:74">
      <c r="BV632" s="206"/>
    </row>
    <row r="633" spans="74:74">
      <c r="BV633" s="206"/>
    </row>
    <row r="634" spans="74:74">
      <c r="BV634" s="206"/>
    </row>
    <row r="635" spans="74:74">
      <c r="BV635" s="206"/>
    </row>
    <row r="636" spans="74:74">
      <c r="BV636" s="206"/>
    </row>
    <row r="637" spans="74:74">
      <c r="BV637" s="206"/>
    </row>
    <row r="638" spans="74:74">
      <c r="BV638" s="206"/>
    </row>
    <row r="639" spans="74:74">
      <c r="BV639" s="206"/>
    </row>
    <row r="640" spans="74:74">
      <c r="BV640" s="206"/>
    </row>
    <row r="641" spans="74:74">
      <c r="BV641" s="206"/>
    </row>
    <row r="642" spans="74:74">
      <c r="BV642" s="206"/>
    </row>
    <row r="643" spans="74:74">
      <c r="BV643" s="206"/>
    </row>
    <row r="644" spans="74:74">
      <c r="BV644" s="206"/>
    </row>
    <row r="645" spans="74:74">
      <c r="BV645" s="206"/>
    </row>
    <row r="646" spans="74:74">
      <c r="BV646" s="206"/>
    </row>
    <row r="647" spans="74:74">
      <c r="BV647" s="206"/>
    </row>
    <row r="648" spans="74:74">
      <c r="BV648" s="206"/>
    </row>
    <row r="649" spans="74:74">
      <c r="BV649" s="206"/>
    </row>
    <row r="650" spans="74:74">
      <c r="BV650" s="206"/>
    </row>
    <row r="651" spans="74:74">
      <c r="BV651" s="206"/>
    </row>
    <row r="652" spans="74:74">
      <c r="BV652" s="206"/>
    </row>
    <row r="653" spans="74:74">
      <c r="BV653" s="206"/>
    </row>
    <row r="654" spans="74:74">
      <c r="BV654" s="206"/>
    </row>
    <row r="655" spans="74:74">
      <c r="BV655" s="206"/>
    </row>
    <row r="656" spans="74:74">
      <c r="BV656" s="206"/>
    </row>
    <row r="657" spans="74:74">
      <c r="BV657" s="206"/>
    </row>
    <row r="658" spans="74:74">
      <c r="BV658" s="206"/>
    </row>
    <row r="659" spans="74:74">
      <c r="BV659" s="206"/>
    </row>
    <row r="660" spans="74:74">
      <c r="BV660" s="206"/>
    </row>
    <row r="661" spans="74:74">
      <c r="BV661" s="206"/>
    </row>
    <row r="662" spans="74:74">
      <c r="BV662" s="206"/>
    </row>
    <row r="663" spans="74:74">
      <c r="BV663" s="206"/>
    </row>
    <row r="664" spans="74:74">
      <c r="BV664" s="206"/>
    </row>
    <row r="665" spans="74:74">
      <c r="BV665" s="206"/>
    </row>
    <row r="666" spans="74:74">
      <c r="BV666" s="206"/>
    </row>
    <row r="667" spans="74:74">
      <c r="BV667" s="206"/>
    </row>
    <row r="668" spans="74:74">
      <c r="BV668" s="206"/>
    </row>
    <row r="669" spans="74:74">
      <c r="BV669" s="206"/>
    </row>
    <row r="670" spans="74:74">
      <c r="BV670" s="206"/>
    </row>
    <row r="671" spans="74:74">
      <c r="BV671" s="206"/>
    </row>
    <row r="672" spans="74:74">
      <c r="BV672" s="206"/>
    </row>
    <row r="673" spans="74:74">
      <c r="BV673" s="206"/>
    </row>
    <row r="674" spans="74:74">
      <c r="BV674" s="206"/>
    </row>
    <row r="675" spans="74:74">
      <c r="BV675" s="206"/>
    </row>
  </sheetData>
  <mergeCells count="38">
    <mergeCell ref="A10:BV10"/>
    <mergeCell ref="A11:BV11"/>
    <mergeCell ref="A42:BV42"/>
    <mergeCell ref="A26:BV26"/>
    <mergeCell ref="A73:A82"/>
    <mergeCell ref="A60:BV60"/>
    <mergeCell ref="B93:N93"/>
    <mergeCell ref="A53:BV53"/>
    <mergeCell ref="A48:BV48"/>
    <mergeCell ref="B3:B8"/>
    <mergeCell ref="A3:A8"/>
    <mergeCell ref="C4:C8"/>
    <mergeCell ref="B86:BV86"/>
    <mergeCell ref="O3:BV3"/>
    <mergeCell ref="F4:F8"/>
    <mergeCell ref="O5:BV5"/>
    <mergeCell ref="B84:BV84"/>
    <mergeCell ref="A54:BV54"/>
    <mergeCell ref="H4:H8"/>
    <mergeCell ref="J6:J8"/>
    <mergeCell ref="L6:L8"/>
    <mergeCell ref="I5:I8"/>
    <mergeCell ref="E4:E8"/>
    <mergeCell ref="K6:K8"/>
    <mergeCell ref="O4:P4"/>
    <mergeCell ref="Q4:R4"/>
    <mergeCell ref="V2:BV2"/>
    <mergeCell ref="J5:L5"/>
    <mergeCell ref="C3:F3"/>
    <mergeCell ref="G3:G8"/>
    <mergeCell ref="H3:N3"/>
    <mergeCell ref="U4:BV4"/>
    <mergeCell ref="D4:D8"/>
    <mergeCell ref="S4:T4"/>
    <mergeCell ref="I4:L4"/>
    <mergeCell ref="N4:N8"/>
    <mergeCell ref="O7:BV7"/>
    <mergeCell ref="M4:M8"/>
  </mergeCells>
  <phoneticPr fontId="0" type="noConversion"/>
  <printOptions horizontalCentered="1"/>
  <pageMargins left="0.19685039370078741" right="0" top="0.31496062992125984" bottom="0" header="0.19685039370078741" footer="0.31496062992125984"/>
  <pageSetup paperSize="9" scale="90" fitToHeight="0" orientation="landscape" horizontalDpi="4294967292" verticalDpi="4294967292" r:id="rId1"/>
  <headerFooter alignWithMargins="0"/>
  <rowBreaks count="4" manualBreakCount="4">
    <brk id="25" max="73" man="1"/>
    <brk id="41" max="73" man="1"/>
    <brk id="59" max="73" man="1"/>
    <brk id="74" max="7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M111"/>
  <sheetViews>
    <sheetView showGridLines="0" showZeros="0" workbookViewId="0">
      <pane xSplit="2" ySplit="7" topLeftCell="E78" activePane="bottomRight" state="frozen"/>
      <selection pane="topRight" activeCell="C1" sqref="C1"/>
      <selection pane="bottomLeft" activeCell="A8" sqref="A8"/>
      <selection pane="bottomRight" activeCell="B84" sqref="B84"/>
    </sheetView>
  </sheetViews>
  <sheetFormatPr defaultRowHeight="12.75"/>
  <cols>
    <col min="1" max="1" width="4.7109375" customWidth="1"/>
    <col min="2" max="2" width="37.42578125" customWidth="1"/>
    <col min="3" max="4" width="6.7109375" customWidth="1"/>
    <col min="5" max="5" width="5.140625" customWidth="1"/>
    <col min="6" max="6" width="4.85546875" customWidth="1"/>
    <col min="7" max="7" width="10.85546875" customWidth="1"/>
    <col min="8" max="8" width="6.85546875" customWidth="1"/>
    <col min="9" max="9" width="6.140625" customWidth="1"/>
    <col min="10" max="10" width="5.42578125" customWidth="1"/>
    <col min="11" max="11" width="5.7109375" customWidth="1"/>
    <col min="12" max="12" width="4.42578125" customWidth="1"/>
    <col min="13" max="13" width="6.140625" customWidth="1"/>
    <col min="14" max="14" width="5.85546875" customWidth="1"/>
    <col min="15" max="17" width="4.28515625" customWidth="1"/>
    <col min="18" max="19" width="4.140625" customWidth="1"/>
    <col min="20" max="20" width="4.5703125" customWidth="1"/>
    <col min="21" max="22" width="4.42578125" customWidth="1"/>
    <col min="23" max="23" width="4.28515625" customWidth="1"/>
    <col min="24" max="26" width="4.140625" customWidth="1"/>
    <col min="28" max="36" width="2" customWidth="1"/>
    <col min="37" max="39" width="3" customWidth="1"/>
    <col min="40" max="40" width="0.85546875" customWidth="1"/>
    <col min="41" max="49" width="2" customWidth="1"/>
    <col min="50" max="52" width="3" customWidth="1"/>
    <col min="53" max="53" width="0.85546875" customWidth="1"/>
    <col min="54" max="62" width="2" customWidth="1"/>
    <col min="63" max="65" width="3" customWidth="1"/>
    <col min="66" max="66" width="0.85546875" customWidth="1"/>
    <col min="67" max="75" width="2" customWidth="1"/>
    <col min="76" max="78" width="3" customWidth="1"/>
    <col min="79" max="79" width="0.85546875" customWidth="1"/>
    <col min="80" max="88" width="2" customWidth="1"/>
    <col min="89" max="91" width="3" customWidth="1"/>
  </cols>
  <sheetData>
    <row r="1" spans="1:91" ht="14.1" customHeight="1" thickBot="1">
      <c r="B1" s="4" t="s">
        <v>248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91" ht="14.1" customHeight="1" thickTop="1">
      <c r="A2" s="8"/>
      <c r="B2" s="9"/>
      <c r="C2" s="666" t="s">
        <v>233</v>
      </c>
      <c r="D2" s="667"/>
      <c r="E2" s="667"/>
      <c r="F2" s="667"/>
      <c r="G2" s="668"/>
      <c r="H2" s="666" t="s">
        <v>0</v>
      </c>
      <c r="I2" s="667"/>
      <c r="J2" s="667"/>
      <c r="K2" s="667"/>
      <c r="L2" s="667"/>
      <c r="M2" s="667"/>
      <c r="N2" s="668"/>
      <c r="O2" s="10" t="s">
        <v>1</v>
      </c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91" ht="14.1" customHeight="1">
      <c r="A3" s="6" t="s">
        <v>2</v>
      </c>
      <c r="B3" s="3"/>
      <c r="C3" s="64"/>
      <c r="D3" s="64"/>
      <c r="E3" s="158"/>
      <c r="F3" s="64"/>
      <c r="G3" s="62"/>
      <c r="H3" s="669" t="s">
        <v>234</v>
      </c>
      <c r="I3" s="163"/>
      <c r="J3" s="158"/>
      <c r="K3" s="64"/>
      <c r="L3" s="64"/>
      <c r="M3" s="64"/>
      <c r="N3" s="64"/>
      <c r="O3" s="7" t="s">
        <v>3</v>
      </c>
      <c r="P3" s="7"/>
      <c r="Q3" s="7"/>
      <c r="R3" s="7" t="s">
        <v>4</v>
      </c>
      <c r="S3" s="7"/>
      <c r="T3" s="7"/>
      <c r="U3" s="7" t="s">
        <v>5</v>
      </c>
      <c r="V3" s="7"/>
      <c r="W3" s="7"/>
      <c r="X3" s="7" t="s">
        <v>6</v>
      </c>
      <c r="Y3" s="7"/>
      <c r="Z3" s="7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91" ht="14.1" customHeight="1">
      <c r="A4" s="2" t="s">
        <v>8</v>
      </c>
      <c r="B4" s="5" t="s">
        <v>9</v>
      </c>
      <c r="C4" s="64" t="s">
        <v>10</v>
      </c>
      <c r="D4" s="163" t="s">
        <v>11</v>
      </c>
      <c r="E4" s="158" t="s">
        <v>12</v>
      </c>
      <c r="F4" s="64" t="s">
        <v>12</v>
      </c>
      <c r="G4" s="64" t="s">
        <v>13</v>
      </c>
      <c r="H4" s="670"/>
      <c r="I4" s="163" t="s">
        <v>14</v>
      </c>
      <c r="J4" s="158" t="s">
        <v>15</v>
      </c>
      <c r="K4" s="64" t="s">
        <v>16</v>
      </c>
      <c r="L4" s="64" t="s">
        <v>17</v>
      </c>
      <c r="M4" s="64" t="s">
        <v>18</v>
      </c>
      <c r="N4" s="64" t="s">
        <v>19</v>
      </c>
      <c r="O4" s="7">
        <v>1</v>
      </c>
      <c r="P4" s="7">
        <f>O4+1</f>
        <v>2</v>
      </c>
      <c r="Q4" s="7">
        <f>P4+1</f>
        <v>3</v>
      </c>
      <c r="R4" s="7">
        <f t="shared" ref="R4:Z4" si="0">Q4+1</f>
        <v>4</v>
      </c>
      <c r="S4" s="7">
        <f t="shared" si="0"/>
        <v>5</v>
      </c>
      <c r="T4" s="7">
        <f t="shared" si="0"/>
        <v>6</v>
      </c>
      <c r="U4" s="7">
        <f t="shared" si="0"/>
        <v>7</v>
      </c>
      <c r="V4" s="7">
        <f t="shared" si="0"/>
        <v>8</v>
      </c>
      <c r="W4" s="7">
        <f t="shared" si="0"/>
        <v>9</v>
      </c>
      <c r="X4" s="7">
        <f t="shared" si="0"/>
        <v>10</v>
      </c>
      <c r="Y4" s="7">
        <f t="shared" si="0"/>
        <v>11</v>
      </c>
      <c r="Z4" s="7">
        <f t="shared" si="0"/>
        <v>12</v>
      </c>
    </row>
    <row r="5" spans="1:91" ht="14.1" customHeight="1">
      <c r="A5" s="2" t="s">
        <v>20</v>
      </c>
      <c r="B5" s="3"/>
      <c r="C5" s="64"/>
      <c r="D5" s="163"/>
      <c r="E5" s="158" t="s">
        <v>21</v>
      </c>
      <c r="F5" s="64" t="s">
        <v>22</v>
      </c>
      <c r="G5" s="62"/>
      <c r="H5" s="670"/>
      <c r="I5" s="163" t="s">
        <v>23</v>
      </c>
      <c r="J5" s="158" t="s">
        <v>24</v>
      </c>
      <c r="K5" s="64" t="s">
        <v>25</v>
      </c>
      <c r="L5" s="64" t="s">
        <v>22</v>
      </c>
      <c r="M5" s="64" t="s">
        <v>26</v>
      </c>
      <c r="N5" s="64" t="s">
        <v>22</v>
      </c>
      <c r="O5" s="663" t="s">
        <v>249</v>
      </c>
      <c r="P5" s="664"/>
      <c r="Q5" s="664"/>
      <c r="R5" s="664"/>
      <c r="S5" s="664"/>
      <c r="T5" s="664"/>
      <c r="U5" s="664"/>
      <c r="V5" s="664"/>
      <c r="W5" s="664"/>
      <c r="X5" s="664"/>
      <c r="Y5" s="664"/>
      <c r="Z5" s="665"/>
      <c r="AB5" s="37" t="s">
        <v>27</v>
      </c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1"/>
      <c r="AO5" s="37" t="s">
        <v>28</v>
      </c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1"/>
      <c r="BB5" s="37" t="s">
        <v>29</v>
      </c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1"/>
      <c r="BO5" s="37" t="s">
        <v>30</v>
      </c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B5" s="37" t="s">
        <v>31</v>
      </c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</row>
    <row r="6" spans="1:91" ht="14.1" customHeight="1" thickBot="1">
      <c r="A6" s="11" t="s">
        <v>7</v>
      </c>
      <c r="B6" s="12"/>
      <c r="C6" s="164"/>
      <c r="D6" s="165"/>
      <c r="E6" s="166"/>
      <c r="F6" s="164"/>
      <c r="G6" s="63"/>
      <c r="H6" s="671"/>
      <c r="I6" s="165"/>
      <c r="J6" s="166"/>
      <c r="K6" s="164"/>
      <c r="L6" s="164"/>
      <c r="M6" s="164"/>
      <c r="N6" s="164"/>
      <c r="O6" s="13">
        <v>14</v>
      </c>
      <c r="P6" s="13">
        <v>8</v>
      </c>
      <c r="Q6" s="13">
        <v>12</v>
      </c>
      <c r="R6" s="13">
        <v>14</v>
      </c>
      <c r="S6" s="13">
        <v>8</v>
      </c>
      <c r="T6" s="13">
        <v>12</v>
      </c>
      <c r="U6" s="13">
        <v>14</v>
      </c>
      <c r="V6" s="13">
        <v>8</v>
      </c>
      <c r="W6" s="13">
        <v>12</v>
      </c>
      <c r="X6" s="13">
        <v>14</v>
      </c>
      <c r="Y6" s="13">
        <v>8</v>
      </c>
      <c r="Z6" s="13">
        <v>11</v>
      </c>
      <c r="AB6" s="37" t="s">
        <v>32</v>
      </c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1"/>
      <c r="AO6" s="37" t="s">
        <v>32</v>
      </c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1"/>
      <c r="BB6" s="37" t="s">
        <v>32</v>
      </c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1"/>
      <c r="BO6" s="37" t="s">
        <v>32</v>
      </c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B6" s="37" t="s">
        <v>32</v>
      </c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</row>
    <row r="7" spans="1:91" ht="14.1" customHeight="1" thickTop="1" thickBot="1">
      <c r="A7" s="52">
        <v>1</v>
      </c>
      <c r="B7" s="52">
        <f t="shared" ref="B7:G7" si="1">A7+1</f>
        <v>2</v>
      </c>
      <c r="C7" s="52">
        <f t="shared" si="1"/>
        <v>3</v>
      </c>
      <c r="D7" s="52">
        <f t="shared" si="1"/>
        <v>4</v>
      </c>
      <c r="E7" s="52">
        <f t="shared" si="1"/>
        <v>5</v>
      </c>
      <c r="F7" s="52">
        <f t="shared" si="1"/>
        <v>6</v>
      </c>
      <c r="G7" s="52">
        <f t="shared" si="1"/>
        <v>7</v>
      </c>
      <c r="H7" s="52" t="s">
        <v>7</v>
      </c>
      <c r="I7" s="52">
        <v>8</v>
      </c>
      <c r="J7" s="52">
        <f t="shared" ref="J7:Z7" si="2">I7+1</f>
        <v>9</v>
      </c>
      <c r="K7" s="52">
        <f t="shared" si="2"/>
        <v>10</v>
      </c>
      <c r="L7" s="52">
        <f t="shared" si="2"/>
        <v>11</v>
      </c>
      <c r="M7" s="52">
        <f t="shared" si="2"/>
        <v>12</v>
      </c>
      <c r="N7" s="52">
        <f t="shared" si="2"/>
        <v>13</v>
      </c>
      <c r="O7" s="52">
        <f t="shared" si="2"/>
        <v>14</v>
      </c>
      <c r="P7" s="52">
        <f t="shared" si="2"/>
        <v>15</v>
      </c>
      <c r="Q7" s="52">
        <f t="shared" si="2"/>
        <v>16</v>
      </c>
      <c r="R7" s="52">
        <f t="shared" si="2"/>
        <v>17</v>
      </c>
      <c r="S7" s="52">
        <f t="shared" si="2"/>
        <v>18</v>
      </c>
      <c r="T7" s="52">
        <f t="shared" si="2"/>
        <v>19</v>
      </c>
      <c r="U7" s="52">
        <f t="shared" si="2"/>
        <v>20</v>
      </c>
      <c r="V7" s="52">
        <f t="shared" si="2"/>
        <v>21</v>
      </c>
      <c r="W7" s="52">
        <f t="shared" si="2"/>
        <v>22</v>
      </c>
      <c r="X7" s="52">
        <f t="shared" si="2"/>
        <v>23</v>
      </c>
      <c r="Y7" s="52">
        <f t="shared" si="2"/>
        <v>24</v>
      </c>
      <c r="Z7" s="52">
        <f t="shared" si="2"/>
        <v>25</v>
      </c>
      <c r="AB7" s="1">
        <v>1</v>
      </c>
      <c r="AC7" s="1">
        <f>AB7+1</f>
        <v>2</v>
      </c>
      <c r="AD7" s="1">
        <f t="shared" ref="AD7:AM7" si="3">AC7+1</f>
        <v>3</v>
      </c>
      <c r="AE7" s="1">
        <f t="shared" si="3"/>
        <v>4</v>
      </c>
      <c r="AF7" s="1">
        <f t="shared" si="3"/>
        <v>5</v>
      </c>
      <c r="AG7" s="1">
        <f t="shared" si="3"/>
        <v>6</v>
      </c>
      <c r="AH7" s="1">
        <f t="shared" si="3"/>
        <v>7</v>
      </c>
      <c r="AI7" s="1">
        <f t="shared" si="3"/>
        <v>8</v>
      </c>
      <c r="AJ7" s="1">
        <f t="shared" si="3"/>
        <v>9</v>
      </c>
      <c r="AK7" s="1">
        <f t="shared" si="3"/>
        <v>10</v>
      </c>
      <c r="AL7" s="1">
        <f t="shared" si="3"/>
        <v>11</v>
      </c>
      <c r="AM7" s="1">
        <f t="shared" si="3"/>
        <v>12</v>
      </c>
      <c r="AN7" s="1"/>
      <c r="AO7" s="1">
        <v>1</v>
      </c>
      <c r="AP7" s="1">
        <f>AO7+1</f>
        <v>2</v>
      </c>
      <c r="AQ7" s="1">
        <f t="shared" ref="AQ7:AZ7" si="4">AP7+1</f>
        <v>3</v>
      </c>
      <c r="AR7" s="1">
        <f t="shared" si="4"/>
        <v>4</v>
      </c>
      <c r="AS7" s="1">
        <f t="shared" si="4"/>
        <v>5</v>
      </c>
      <c r="AT7" s="1">
        <f t="shared" si="4"/>
        <v>6</v>
      </c>
      <c r="AU7" s="1">
        <f t="shared" si="4"/>
        <v>7</v>
      </c>
      <c r="AV7" s="1">
        <f t="shared" si="4"/>
        <v>8</v>
      </c>
      <c r="AW7" s="1">
        <f t="shared" si="4"/>
        <v>9</v>
      </c>
      <c r="AX7" s="1">
        <f t="shared" si="4"/>
        <v>10</v>
      </c>
      <c r="AY7" s="1">
        <f t="shared" si="4"/>
        <v>11</v>
      </c>
      <c r="AZ7" s="1">
        <f t="shared" si="4"/>
        <v>12</v>
      </c>
      <c r="BA7" s="1"/>
      <c r="BB7" s="1">
        <v>1</v>
      </c>
      <c r="BC7" s="1">
        <f>BB7+1</f>
        <v>2</v>
      </c>
      <c r="BD7" s="1">
        <f t="shared" ref="BD7:BM7" si="5">BC7+1</f>
        <v>3</v>
      </c>
      <c r="BE7" s="1">
        <f t="shared" si="5"/>
        <v>4</v>
      </c>
      <c r="BF7" s="1">
        <f t="shared" si="5"/>
        <v>5</v>
      </c>
      <c r="BG7" s="1">
        <f t="shared" si="5"/>
        <v>6</v>
      </c>
      <c r="BH7" s="1">
        <f t="shared" si="5"/>
        <v>7</v>
      </c>
      <c r="BI7" s="1">
        <f t="shared" si="5"/>
        <v>8</v>
      </c>
      <c r="BJ7" s="1">
        <f t="shared" si="5"/>
        <v>9</v>
      </c>
      <c r="BK7" s="1">
        <f t="shared" si="5"/>
        <v>10</v>
      </c>
      <c r="BL7" s="1">
        <f t="shared" si="5"/>
        <v>11</v>
      </c>
      <c r="BM7" s="1">
        <f t="shared" si="5"/>
        <v>12</v>
      </c>
      <c r="BN7" s="1"/>
      <c r="BO7" s="1">
        <v>1</v>
      </c>
      <c r="BP7" s="1">
        <f>BO7+1</f>
        <v>2</v>
      </c>
      <c r="BQ7" s="1">
        <f t="shared" ref="BQ7:BZ7" si="6">BP7+1</f>
        <v>3</v>
      </c>
      <c r="BR7" s="1">
        <f t="shared" si="6"/>
        <v>4</v>
      </c>
      <c r="BS7" s="1">
        <f t="shared" si="6"/>
        <v>5</v>
      </c>
      <c r="BT7" s="1">
        <f t="shared" si="6"/>
        <v>6</v>
      </c>
      <c r="BU7" s="1">
        <f t="shared" si="6"/>
        <v>7</v>
      </c>
      <c r="BV7" s="1">
        <f t="shared" si="6"/>
        <v>8</v>
      </c>
      <c r="BW7" s="1">
        <f t="shared" si="6"/>
        <v>9</v>
      </c>
      <c r="BX7" s="1">
        <f t="shared" si="6"/>
        <v>10</v>
      </c>
      <c r="BY7" s="1">
        <f t="shared" si="6"/>
        <v>11</v>
      </c>
      <c r="BZ7" s="1">
        <f t="shared" si="6"/>
        <v>12</v>
      </c>
      <c r="CB7" s="1">
        <v>1</v>
      </c>
      <c r="CC7" s="1">
        <f>CB7+1</f>
        <v>2</v>
      </c>
      <c r="CD7" s="1">
        <f t="shared" ref="CD7:CM7" si="7">CC7+1</f>
        <v>3</v>
      </c>
      <c r="CE7" s="1">
        <f t="shared" si="7"/>
        <v>4</v>
      </c>
      <c r="CF7" s="1">
        <f t="shared" si="7"/>
        <v>5</v>
      </c>
      <c r="CG7" s="1">
        <f t="shared" si="7"/>
        <v>6</v>
      </c>
      <c r="CH7" s="1">
        <f t="shared" si="7"/>
        <v>7</v>
      </c>
      <c r="CI7" s="1">
        <f t="shared" si="7"/>
        <v>8</v>
      </c>
      <c r="CJ7" s="1">
        <f t="shared" si="7"/>
        <v>9</v>
      </c>
      <c r="CK7" s="1">
        <f t="shared" si="7"/>
        <v>10</v>
      </c>
      <c r="CL7" s="1">
        <f t="shared" si="7"/>
        <v>11</v>
      </c>
      <c r="CM7" s="1">
        <f t="shared" si="7"/>
        <v>12</v>
      </c>
    </row>
    <row r="8" spans="1:91" ht="14.1" customHeight="1" thickTop="1">
      <c r="A8" s="1">
        <v>1</v>
      </c>
      <c r="B8" s="14" t="s">
        <v>33</v>
      </c>
      <c r="C8" s="26"/>
      <c r="D8" s="1"/>
      <c r="E8" s="1"/>
      <c r="F8" s="1"/>
      <c r="G8" s="1">
        <f>SUM(G9:G20)</f>
        <v>0</v>
      </c>
      <c r="H8" s="160">
        <f t="shared" ref="H8:H25" si="8">J8/I8*100</f>
        <v>48.971193415637856</v>
      </c>
      <c r="I8" s="1">
        <f t="shared" ref="I8:Z8" si="9">SUM(I9:I20)</f>
        <v>1458</v>
      </c>
      <c r="J8" s="1">
        <f t="shared" si="9"/>
        <v>714</v>
      </c>
      <c r="K8" s="1">
        <f t="shared" si="9"/>
        <v>250</v>
      </c>
      <c r="L8" s="1">
        <f t="shared" si="9"/>
        <v>0</v>
      </c>
      <c r="M8" s="1">
        <f t="shared" si="9"/>
        <v>466</v>
      </c>
      <c r="N8" s="1">
        <f t="shared" si="9"/>
        <v>744</v>
      </c>
      <c r="O8" s="1">
        <f t="shared" si="9"/>
        <v>11</v>
      </c>
      <c r="P8" s="1">
        <f t="shared" si="9"/>
        <v>12</v>
      </c>
      <c r="Q8" s="1">
        <f t="shared" si="9"/>
        <v>5</v>
      </c>
      <c r="R8" s="1">
        <f t="shared" si="9"/>
        <v>10</v>
      </c>
      <c r="S8" s="1">
        <f t="shared" si="9"/>
        <v>4</v>
      </c>
      <c r="T8" s="1">
        <f t="shared" si="9"/>
        <v>2</v>
      </c>
      <c r="U8" s="1">
        <f t="shared" si="9"/>
        <v>6</v>
      </c>
      <c r="V8" s="1">
        <f t="shared" si="9"/>
        <v>5</v>
      </c>
      <c r="W8" s="1">
        <f t="shared" si="9"/>
        <v>5</v>
      </c>
      <c r="X8" s="1">
        <f t="shared" si="9"/>
        <v>0</v>
      </c>
      <c r="Y8" s="1">
        <f t="shared" si="9"/>
        <v>3</v>
      </c>
      <c r="Z8" s="1">
        <f t="shared" si="9"/>
        <v>0</v>
      </c>
      <c r="AB8" s="168">
        <f t="shared" ref="AB8:CM8" si="10">SUM(AB9:AB20)</f>
        <v>1</v>
      </c>
      <c r="AC8" s="168">
        <f t="shared" si="10"/>
        <v>0</v>
      </c>
      <c r="AD8" s="168">
        <f t="shared" si="10"/>
        <v>0</v>
      </c>
      <c r="AE8" s="168">
        <f t="shared" si="10"/>
        <v>2</v>
      </c>
      <c r="AF8" s="168">
        <f t="shared" si="10"/>
        <v>0</v>
      </c>
      <c r="AG8" s="168">
        <f t="shared" si="10"/>
        <v>0</v>
      </c>
      <c r="AH8" s="168">
        <f t="shared" si="10"/>
        <v>1</v>
      </c>
      <c r="AI8" s="168">
        <f t="shared" si="10"/>
        <v>0</v>
      </c>
      <c r="AJ8" s="168">
        <f t="shared" si="10"/>
        <v>1</v>
      </c>
      <c r="AK8" s="168">
        <f t="shared" si="10"/>
        <v>0</v>
      </c>
      <c r="AL8" s="168">
        <f t="shared" si="10"/>
        <v>0</v>
      </c>
      <c r="AM8" s="168">
        <f t="shared" si="10"/>
        <v>0</v>
      </c>
      <c r="AO8" s="168">
        <f t="shared" si="10"/>
        <v>2</v>
      </c>
      <c r="AP8" s="168">
        <f t="shared" si="10"/>
        <v>3</v>
      </c>
      <c r="AQ8" s="168">
        <f t="shared" si="10"/>
        <v>2</v>
      </c>
      <c r="AR8" s="168">
        <f t="shared" si="10"/>
        <v>0</v>
      </c>
      <c r="AS8" s="168">
        <f t="shared" si="10"/>
        <v>1</v>
      </c>
      <c r="AT8" s="168">
        <f t="shared" si="10"/>
        <v>1</v>
      </c>
      <c r="AU8" s="168">
        <f t="shared" si="10"/>
        <v>0</v>
      </c>
      <c r="AV8" s="168">
        <f t="shared" si="10"/>
        <v>1</v>
      </c>
      <c r="AW8" s="168">
        <f t="shared" si="10"/>
        <v>1</v>
      </c>
      <c r="AX8" s="168">
        <f t="shared" si="10"/>
        <v>0</v>
      </c>
      <c r="AY8" s="168">
        <f t="shared" si="10"/>
        <v>1</v>
      </c>
      <c r="AZ8" s="168">
        <f t="shared" si="10"/>
        <v>0</v>
      </c>
      <c r="BB8" s="168">
        <f t="shared" si="10"/>
        <v>0</v>
      </c>
      <c r="BC8" s="168">
        <f t="shared" si="10"/>
        <v>0</v>
      </c>
      <c r="BD8" s="168">
        <f t="shared" si="10"/>
        <v>0</v>
      </c>
      <c r="BE8" s="168">
        <f t="shared" si="10"/>
        <v>0</v>
      </c>
      <c r="BF8" s="168">
        <f t="shared" si="10"/>
        <v>0</v>
      </c>
      <c r="BG8" s="168">
        <f t="shared" si="10"/>
        <v>0</v>
      </c>
      <c r="BH8" s="168">
        <f t="shared" si="10"/>
        <v>0</v>
      </c>
      <c r="BI8" s="168">
        <f t="shared" si="10"/>
        <v>0</v>
      </c>
      <c r="BJ8" s="168">
        <f t="shared" si="10"/>
        <v>0</v>
      </c>
      <c r="BK8" s="168">
        <f t="shared" si="10"/>
        <v>0</v>
      </c>
      <c r="BL8" s="168">
        <f t="shared" si="10"/>
        <v>0</v>
      </c>
      <c r="BM8" s="168">
        <f t="shared" si="10"/>
        <v>0</v>
      </c>
      <c r="BO8" s="168">
        <f t="shared" si="10"/>
        <v>0</v>
      </c>
      <c r="BP8" s="168">
        <f t="shared" si="10"/>
        <v>0</v>
      </c>
      <c r="BQ8" s="168">
        <f t="shared" si="10"/>
        <v>0</v>
      </c>
      <c r="BR8" s="168">
        <f t="shared" si="10"/>
        <v>0</v>
      </c>
      <c r="BS8" s="168">
        <f t="shared" si="10"/>
        <v>0</v>
      </c>
      <c r="BT8" s="168">
        <f t="shared" si="10"/>
        <v>0</v>
      </c>
      <c r="BU8" s="168">
        <f t="shared" si="10"/>
        <v>0</v>
      </c>
      <c r="BV8" s="168">
        <f t="shared" si="10"/>
        <v>0</v>
      </c>
      <c r="BW8" s="168">
        <f t="shared" si="10"/>
        <v>0</v>
      </c>
      <c r="BX8" s="168">
        <f t="shared" si="10"/>
        <v>0</v>
      </c>
      <c r="BY8" s="168">
        <f t="shared" si="10"/>
        <v>0</v>
      </c>
      <c r="BZ8" s="168">
        <f t="shared" si="10"/>
        <v>0</v>
      </c>
      <c r="CB8" s="168">
        <f t="shared" si="10"/>
        <v>0</v>
      </c>
      <c r="CC8" s="168">
        <f t="shared" si="10"/>
        <v>0</v>
      </c>
      <c r="CD8" s="168">
        <f t="shared" si="10"/>
        <v>0</v>
      </c>
      <c r="CE8" s="168">
        <f t="shared" si="10"/>
        <v>0</v>
      </c>
      <c r="CF8" s="168">
        <f t="shared" si="10"/>
        <v>0</v>
      </c>
      <c r="CG8" s="168">
        <f t="shared" si="10"/>
        <v>0</v>
      </c>
      <c r="CH8" s="168">
        <f t="shared" si="10"/>
        <v>0</v>
      </c>
      <c r="CI8" s="168">
        <f t="shared" si="10"/>
        <v>0</v>
      </c>
      <c r="CJ8" s="168">
        <f t="shared" si="10"/>
        <v>0</v>
      </c>
      <c r="CK8" s="168">
        <f t="shared" si="10"/>
        <v>0</v>
      </c>
      <c r="CL8" s="168">
        <f t="shared" si="10"/>
        <v>0</v>
      </c>
      <c r="CM8" s="168">
        <f t="shared" si="10"/>
        <v>0</v>
      </c>
    </row>
    <row r="9" spans="1:91" ht="14.1" customHeight="1">
      <c r="A9" s="23">
        <v>1.1000000000000001</v>
      </c>
      <c r="B9" s="2" t="s">
        <v>34</v>
      </c>
      <c r="C9" s="158">
        <v>1</v>
      </c>
      <c r="D9" s="158"/>
      <c r="E9" s="158"/>
      <c r="F9" s="158"/>
      <c r="G9" s="158"/>
      <c r="H9" s="162">
        <f t="shared" si="8"/>
        <v>38.888888888888893</v>
      </c>
      <c r="I9" s="2">
        <f t="shared" ref="I9:I20" si="11">J9+N9</f>
        <v>108</v>
      </c>
      <c r="J9" s="2">
        <f>O9*O$6+P9*P$6+Q9*Q$6+R9*R$6+S9*S$6+T9*T$6+U9*U$6+V9*V$6+W9*W$6+X9*X$6+Y9*Y$6+Z9*Z$6</f>
        <v>42</v>
      </c>
      <c r="K9" s="2">
        <v>30</v>
      </c>
      <c r="L9" s="2"/>
      <c r="M9" s="2">
        <v>12</v>
      </c>
      <c r="N9" s="2">
        <v>66</v>
      </c>
      <c r="O9" s="2">
        <v>3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  <c r="AB9" s="169">
        <f t="shared" ref="AB9:AM20" si="12">IF(ISERROR(SEARCH(AB$7,$C9,1)),"-",IF(COUNTIF($C9,AB$7)=1,1,IF(ISERROR(SEARCH(CONCATENATE(AB$7,","),$C9,1)),IF(ISERROR(SEARCH(CONCATENATE(",",AB$7),$C9,1)),"-",1),1)))</f>
        <v>1</v>
      </c>
      <c r="AC9" s="169" t="str">
        <f t="shared" si="12"/>
        <v>-</v>
      </c>
      <c r="AD9" s="169" t="str">
        <f t="shared" si="12"/>
        <v>-</v>
      </c>
      <c r="AE9" s="169" t="str">
        <f t="shared" si="12"/>
        <v>-</v>
      </c>
      <c r="AF9" s="169" t="str">
        <f t="shared" si="12"/>
        <v>-</v>
      </c>
      <c r="AG9" s="169" t="str">
        <f t="shared" si="12"/>
        <v>-</v>
      </c>
      <c r="AH9" s="169" t="str">
        <f t="shared" si="12"/>
        <v>-</v>
      </c>
      <c r="AI9" s="169" t="str">
        <f t="shared" si="12"/>
        <v>-</v>
      </c>
      <c r="AJ9" s="169" t="str">
        <f t="shared" si="12"/>
        <v>-</v>
      </c>
      <c r="AK9" s="169" t="str">
        <f t="shared" si="12"/>
        <v>-</v>
      </c>
      <c r="AL9" s="169" t="str">
        <f t="shared" si="12"/>
        <v>-</v>
      </c>
      <c r="AM9" s="169" t="str">
        <f t="shared" si="12"/>
        <v>-</v>
      </c>
      <c r="AO9" s="169" t="str">
        <f t="shared" ref="AO9:AZ20" si="13">IF(ISERROR(SEARCH(AO$7,$D9,1)),"-",IF(COUNTIF($D9,AO$7)=1,1,IF(ISERROR(SEARCH(CONCATENATE(AO$7,","),$D9,1)),IF(ISERROR(SEARCH(CONCATENATE(",",AO$7),$D9,1)),"-",1),1)))</f>
        <v>-</v>
      </c>
      <c r="AP9" s="169" t="str">
        <f t="shared" si="13"/>
        <v>-</v>
      </c>
      <c r="AQ9" s="169" t="str">
        <f t="shared" si="13"/>
        <v>-</v>
      </c>
      <c r="AR9" s="169" t="str">
        <f t="shared" si="13"/>
        <v>-</v>
      </c>
      <c r="AS9" s="169" t="str">
        <f t="shared" si="13"/>
        <v>-</v>
      </c>
      <c r="AT9" s="169" t="str">
        <f t="shared" si="13"/>
        <v>-</v>
      </c>
      <c r="AU9" s="169" t="str">
        <f t="shared" si="13"/>
        <v>-</v>
      </c>
      <c r="AV9" s="169" t="str">
        <f t="shared" si="13"/>
        <v>-</v>
      </c>
      <c r="AW9" s="169" t="str">
        <f t="shared" si="13"/>
        <v>-</v>
      </c>
      <c r="AX9" s="169" t="str">
        <f t="shared" si="13"/>
        <v>-</v>
      </c>
      <c r="AY9" s="169" t="str">
        <f t="shared" si="13"/>
        <v>-</v>
      </c>
      <c r="AZ9" s="169" t="str">
        <f t="shared" si="13"/>
        <v>-</v>
      </c>
      <c r="BB9" s="169" t="str">
        <f t="shared" ref="BB9:BM20" si="14">IF(ISERROR(SEARCH(BB$7,$E9,1)),"-",IF(COUNTIF($E9,BB$7)=1,1,IF(ISERROR(SEARCH(CONCATENATE(BB$7,","),$E9,1)),IF(ISERROR(SEARCH(CONCATENATE(",",BB$7),$E9,1)),"-",1),1)))</f>
        <v>-</v>
      </c>
      <c r="BC9" s="169" t="str">
        <f t="shared" si="14"/>
        <v>-</v>
      </c>
      <c r="BD9" s="169" t="str">
        <f t="shared" si="14"/>
        <v>-</v>
      </c>
      <c r="BE9" s="169" t="str">
        <f t="shared" si="14"/>
        <v>-</v>
      </c>
      <c r="BF9" s="169" t="str">
        <f t="shared" si="14"/>
        <v>-</v>
      </c>
      <c r="BG9" s="169" t="str">
        <f t="shared" si="14"/>
        <v>-</v>
      </c>
      <c r="BH9" s="169" t="str">
        <f t="shared" si="14"/>
        <v>-</v>
      </c>
      <c r="BI9" s="169" t="str">
        <f t="shared" si="14"/>
        <v>-</v>
      </c>
      <c r="BJ9" s="169" t="str">
        <f t="shared" si="14"/>
        <v>-</v>
      </c>
      <c r="BK9" s="169" t="str">
        <f t="shared" si="14"/>
        <v>-</v>
      </c>
      <c r="BL9" s="169" t="str">
        <f t="shared" si="14"/>
        <v>-</v>
      </c>
      <c r="BM9" s="169" t="str">
        <f t="shared" si="14"/>
        <v>-</v>
      </c>
      <c r="BO9" s="169" t="str">
        <f t="shared" ref="BO9:BZ20" si="15">IF(ISERROR(SEARCH(BO$7,$F9,1)),"-",IF(COUNTIF($F9,BO$7)=1,1,IF(ISERROR(SEARCH(CONCATENATE(BO$7,","),$F9,1)),IF(ISERROR(SEARCH(CONCATENATE(",",BO$7),$F9,1)),"-",1),1)))</f>
        <v>-</v>
      </c>
      <c r="BP9" s="169" t="str">
        <f t="shared" si="15"/>
        <v>-</v>
      </c>
      <c r="BQ9" s="169" t="str">
        <f t="shared" si="15"/>
        <v>-</v>
      </c>
      <c r="BR9" s="169" t="str">
        <f t="shared" si="15"/>
        <v>-</v>
      </c>
      <c r="BS9" s="169" t="str">
        <f t="shared" si="15"/>
        <v>-</v>
      </c>
      <c r="BT9" s="169" t="str">
        <f t="shared" si="15"/>
        <v>-</v>
      </c>
      <c r="BU9" s="169" t="str">
        <f t="shared" si="15"/>
        <v>-</v>
      </c>
      <c r="BV9" s="169" t="str">
        <f t="shared" si="15"/>
        <v>-</v>
      </c>
      <c r="BW9" s="169" t="str">
        <f t="shared" si="15"/>
        <v>-</v>
      </c>
      <c r="BX9" s="169" t="str">
        <f t="shared" si="15"/>
        <v>-</v>
      </c>
      <c r="BY9" s="169" t="str">
        <f t="shared" si="15"/>
        <v>-</v>
      </c>
      <c r="BZ9" s="169" t="str">
        <f t="shared" si="15"/>
        <v>-</v>
      </c>
      <c r="CB9" s="169"/>
      <c r="CC9" s="169"/>
      <c r="CD9" s="169"/>
      <c r="CE9" s="169"/>
      <c r="CF9" s="169"/>
      <c r="CG9" s="169"/>
      <c r="CH9" s="169"/>
      <c r="CI9" s="169"/>
      <c r="CJ9" s="169"/>
      <c r="CK9" s="169"/>
      <c r="CL9" s="169"/>
      <c r="CM9" s="169"/>
    </row>
    <row r="10" spans="1:91" ht="14.1" customHeight="1">
      <c r="A10" s="23">
        <v>2</v>
      </c>
      <c r="B10" s="2" t="s">
        <v>35</v>
      </c>
      <c r="C10" s="158"/>
      <c r="D10" s="158">
        <v>2</v>
      </c>
      <c r="E10" s="158"/>
      <c r="F10" s="158"/>
      <c r="G10" s="158"/>
      <c r="H10" s="162">
        <f t="shared" si="8"/>
        <v>44.444444444444443</v>
      </c>
      <c r="I10" s="2">
        <f t="shared" si="11"/>
        <v>54</v>
      </c>
      <c r="J10" s="2">
        <f>O10*O$6+P10*P$6+Q10*Q$6+R10*R$6+S10*S$6+T10*T$6+U10*U$6+V10*V$6+W10*W$6+X10*X$6+Y10*Y$6+Z10*Z$6</f>
        <v>24</v>
      </c>
      <c r="K10" s="2">
        <v>16</v>
      </c>
      <c r="L10" s="2"/>
      <c r="M10" s="2">
        <v>8</v>
      </c>
      <c r="N10" s="2">
        <v>30</v>
      </c>
      <c r="O10" s="2"/>
      <c r="P10" s="2">
        <v>3</v>
      </c>
      <c r="Q10" s="2"/>
      <c r="R10" s="2"/>
      <c r="S10" s="2"/>
      <c r="T10" s="2"/>
      <c r="U10" s="2"/>
      <c r="V10" s="2"/>
      <c r="W10" s="2"/>
      <c r="X10" s="2"/>
      <c r="Y10" s="2"/>
      <c r="Z10" s="2"/>
      <c r="AB10" s="169" t="str">
        <f t="shared" si="12"/>
        <v>-</v>
      </c>
      <c r="AC10" s="169" t="str">
        <f t="shared" si="12"/>
        <v>-</v>
      </c>
      <c r="AD10" s="169" t="str">
        <f t="shared" si="12"/>
        <v>-</v>
      </c>
      <c r="AE10" s="169" t="str">
        <f t="shared" si="12"/>
        <v>-</v>
      </c>
      <c r="AF10" s="169" t="str">
        <f t="shared" si="12"/>
        <v>-</v>
      </c>
      <c r="AG10" s="169" t="str">
        <f t="shared" si="12"/>
        <v>-</v>
      </c>
      <c r="AH10" s="169" t="str">
        <f t="shared" si="12"/>
        <v>-</v>
      </c>
      <c r="AI10" s="169" t="str">
        <f t="shared" si="12"/>
        <v>-</v>
      </c>
      <c r="AJ10" s="169" t="str">
        <f t="shared" si="12"/>
        <v>-</v>
      </c>
      <c r="AK10" s="169" t="str">
        <f t="shared" si="12"/>
        <v>-</v>
      </c>
      <c r="AL10" s="169" t="str">
        <f t="shared" si="12"/>
        <v>-</v>
      </c>
      <c r="AM10" s="169" t="str">
        <f t="shared" si="12"/>
        <v>-</v>
      </c>
      <c r="AO10" s="169" t="str">
        <f t="shared" si="13"/>
        <v>-</v>
      </c>
      <c r="AP10" s="169">
        <f t="shared" si="13"/>
        <v>1</v>
      </c>
      <c r="AQ10" s="169" t="str">
        <f t="shared" si="13"/>
        <v>-</v>
      </c>
      <c r="AR10" s="169" t="str">
        <f t="shared" si="13"/>
        <v>-</v>
      </c>
      <c r="AS10" s="169" t="str">
        <f t="shared" si="13"/>
        <v>-</v>
      </c>
      <c r="AT10" s="169" t="str">
        <f t="shared" si="13"/>
        <v>-</v>
      </c>
      <c r="AU10" s="169" t="str">
        <f t="shared" si="13"/>
        <v>-</v>
      </c>
      <c r="AV10" s="169" t="str">
        <f t="shared" si="13"/>
        <v>-</v>
      </c>
      <c r="AW10" s="169" t="str">
        <f t="shared" si="13"/>
        <v>-</v>
      </c>
      <c r="AX10" s="169" t="str">
        <f t="shared" si="13"/>
        <v>-</v>
      </c>
      <c r="AY10" s="169" t="str">
        <f t="shared" si="13"/>
        <v>-</v>
      </c>
      <c r="AZ10" s="169" t="str">
        <f t="shared" si="13"/>
        <v>-</v>
      </c>
      <c r="BB10" s="169" t="str">
        <f t="shared" si="14"/>
        <v>-</v>
      </c>
      <c r="BC10" s="169" t="str">
        <f t="shared" si="14"/>
        <v>-</v>
      </c>
      <c r="BD10" s="169" t="str">
        <f t="shared" si="14"/>
        <v>-</v>
      </c>
      <c r="BE10" s="169" t="str">
        <f t="shared" si="14"/>
        <v>-</v>
      </c>
      <c r="BF10" s="169" t="str">
        <f t="shared" si="14"/>
        <v>-</v>
      </c>
      <c r="BG10" s="169" t="str">
        <f t="shared" si="14"/>
        <v>-</v>
      </c>
      <c r="BH10" s="169" t="str">
        <f t="shared" si="14"/>
        <v>-</v>
      </c>
      <c r="BI10" s="169" t="str">
        <f t="shared" si="14"/>
        <v>-</v>
      </c>
      <c r="BJ10" s="169" t="str">
        <f t="shared" si="14"/>
        <v>-</v>
      </c>
      <c r="BK10" s="169" t="str">
        <f t="shared" si="14"/>
        <v>-</v>
      </c>
      <c r="BL10" s="169" t="str">
        <f t="shared" si="14"/>
        <v>-</v>
      </c>
      <c r="BM10" s="169" t="str">
        <f t="shared" si="14"/>
        <v>-</v>
      </c>
      <c r="BO10" s="169" t="str">
        <f t="shared" si="15"/>
        <v>-</v>
      </c>
      <c r="BP10" s="169" t="str">
        <f t="shared" si="15"/>
        <v>-</v>
      </c>
      <c r="BQ10" s="169" t="str">
        <f t="shared" si="15"/>
        <v>-</v>
      </c>
      <c r="BR10" s="169" t="str">
        <f t="shared" si="15"/>
        <v>-</v>
      </c>
      <c r="BS10" s="169" t="str">
        <f t="shared" si="15"/>
        <v>-</v>
      </c>
      <c r="BT10" s="169" t="str">
        <f t="shared" si="15"/>
        <v>-</v>
      </c>
      <c r="BU10" s="169" t="str">
        <f t="shared" si="15"/>
        <v>-</v>
      </c>
      <c r="BV10" s="169" t="str">
        <f t="shared" si="15"/>
        <v>-</v>
      </c>
      <c r="BW10" s="169" t="str">
        <f t="shared" si="15"/>
        <v>-</v>
      </c>
      <c r="BX10" s="169" t="str">
        <f t="shared" si="15"/>
        <v>-</v>
      </c>
      <c r="BY10" s="169" t="str">
        <f t="shared" si="15"/>
        <v>-</v>
      </c>
      <c r="BZ10" s="169" t="str">
        <f t="shared" si="15"/>
        <v>-</v>
      </c>
      <c r="CB10" s="169"/>
      <c r="CC10" s="169"/>
      <c r="CD10" s="169"/>
      <c r="CE10" s="169"/>
      <c r="CF10" s="169"/>
      <c r="CG10" s="169"/>
      <c r="CH10" s="169"/>
      <c r="CI10" s="169"/>
      <c r="CJ10" s="169"/>
      <c r="CK10" s="169"/>
      <c r="CL10" s="169"/>
      <c r="CM10" s="169"/>
    </row>
    <row r="11" spans="1:91" ht="14.1" customHeight="1">
      <c r="A11" s="23">
        <v>3</v>
      </c>
      <c r="B11" s="2" t="s">
        <v>36</v>
      </c>
      <c r="C11" s="158"/>
      <c r="D11" s="158">
        <v>1</v>
      </c>
      <c r="E11" s="158"/>
      <c r="F11" s="158"/>
      <c r="G11" s="158"/>
      <c r="H11" s="162">
        <f t="shared" si="8"/>
        <v>51.851851851851848</v>
      </c>
      <c r="I11" s="2">
        <f t="shared" si="11"/>
        <v>81</v>
      </c>
      <c r="J11" s="2">
        <f t="shared" ref="J11:J20" si="16">O11*O$6+P11*P$6+Q11*Q$6+R11*R$6+S11*S$6+T11*T$6+U11*U$6+V11*V$6+W11*W$6+X11*X$6+Y11*Y$6+Z11*Z$6</f>
        <v>42</v>
      </c>
      <c r="K11" s="2">
        <v>30</v>
      </c>
      <c r="L11" s="2"/>
      <c r="M11" s="2">
        <v>12</v>
      </c>
      <c r="N11" s="2">
        <v>39</v>
      </c>
      <c r="O11" s="2">
        <v>3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B11" s="169" t="str">
        <f t="shared" si="12"/>
        <v>-</v>
      </c>
      <c r="AC11" s="169" t="str">
        <f t="shared" si="12"/>
        <v>-</v>
      </c>
      <c r="AD11" s="169" t="str">
        <f t="shared" si="12"/>
        <v>-</v>
      </c>
      <c r="AE11" s="169" t="str">
        <f t="shared" si="12"/>
        <v>-</v>
      </c>
      <c r="AF11" s="169" t="str">
        <f t="shared" si="12"/>
        <v>-</v>
      </c>
      <c r="AG11" s="169" t="str">
        <f t="shared" si="12"/>
        <v>-</v>
      </c>
      <c r="AH11" s="169" t="str">
        <f t="shared" si="12"/>
        <v>-</v>
      </c>
      <c r="AI11" s="169" t="str">
        <f t="shared" si="12"/>
        <v>-</v>
      </c>
      <c r="AJ11" s="169" t="str">
        <f t="shared" si="12"/>
        <v>-</v>
      </c>
      <c r="AK11" s="169" t="str">
        <f t="shared" si="12"/>
        <v>-</v>
      </c>
      <c r="AL11" s="169" t="str">
        <f t="shared" si="12"/>
        <v>-</v>
      </c>
      <c r="AM11" s="169" t="str">
        <f t="shared" si="12"/>
        <v>-</v>
      </c>
      <c r="AO11" s="169">
        <f t="shared" si="13"/>
        <v>1</v>
      </c>
      <c r="AP11" s="169" t="str">
        <f t="shared" si="13"/>
        <v>-</v>
      </c>
      <c r="AQ11" s="169" t="str">
        <f t="shared" si="13"/>
        <v>-</v>
      </c>
      <c r="AR11" s="169" t="str">
        <f t="shared" si="13"/>
        <v>-</v>
      </c>
      <c r="AS11" s="169" t="str">
        <f t="shared" si="13"/>
        <v>-</v>
      </c>
      <c r="AT11" s="169" t="str">
        <f t="shared" si="13"/>
        <v>-</v>
      </c>
      <c r="AU11" s="169" t="str">
        <f t="shared" si="13"/>
        <v>-</v>
      </c>
      <c r="AV11" s="169" t="str">
        <f t="shared" si="13"/>
        <v>-</v>
      </c>
      <c r="AW11" s="169" t="str">
        <f t="shared" si="13"/>
        <v>-</v>
      </c>
      <c r="AX11" s="169" t="str">
        <f t="shared" si="13"/>
        <v>-</v>
      </c>
      <c r="AY11" s="169" t="str">
        <f t="shared" si="13"/>
        <v>-</v>
      </c>
      <c r="AZ11" s="169" t="str">
        <f t="shared" si="13"/>
        <v>-</v>
      </c>
      <c r="BB11" s="169" t="str">
        <f t="shared" si="14"/>
        <v>-</v>
      </c>
      <c r="BC11" s="169" t="str">
        <f t="shared" si="14"/>
        <v>-</v>
      </c>
      <c r="BD11" s="169" t="str">
        <f t="shared" si="14"/>
        <v>-</v>
      </c>
      <c r="BE11" s="169" t="str">
        <f t="shared" si="14"/>
        <v>-</v>
      </c>
      <c r="BF11" s="169" t="str">
        <f t="shared" si="14"/>
        <v>-</v>
      </c>
      <c r="BG11" s="169" t="str">
        <f t="shared" si="14"/>
        <v>-</v>
      </c>
      <c r="BH11" s="169" t="str">
        <f t="shared" si="14"/>
        <v>-</v>
      </c>
      <c r="BI11" s="169" t="str">
        <f t="shared" si="14"/>
        <v>-</v>
      </c>
      <c r="BJ11" s="169" t="str">
        <f t="shared" si="14"/>
        <v>-</v>
      </c>
      <c r="BK11" s="169" t="str">
        <f t="shared" si="14"/>
        <v>-</v>
      </c>
      <c r="BL11" s="169" t="str">
        <f t="shared" si="14"/>
        <v>-</v>
      </c>
      <c r="BM11" s="169" t="str">
        <f t="shared" si="14"/>
        <v>-</v>
      </c>
      <c r="BO11" s="169" t="str">
        <f t="shared" si="15"/>
        <v>-</v>
      </c>
      <c r="BP11" s="169" t="str">
        <f t="shared" si="15"/>
        <v>-</v>
      </c>
      <c r="BQ11" s="169" t="str">
        <f t="shared" si="15"/>
        <v>-</v>
      </c>
      <c r="BR11" s="169" t="str">
        <f t="shared" si="15"/>
        <v>-</v>
      </c>
      <c r="BS11" s="169" t="str">
        <f t="shared" si="15"/>
        <v>-</v>
      </c>
      <c r="BT11" s="169" t="str">
        <f t="shared" si="15"/>
        <v>-</v>
      </c>
      <c r="BU11" s="169" t="str">
        <f t="shared" si="15"/>
        <v>-</v>
      </c>
      <c r="BV11" s="169" t="str">
        <f t="shared" si="15"/>
        <v>-</v>
      </c>
      <c r="BW11" s="169" t="str">
        <f t="shared" si="15"/>
        <v>-</v>
      </c>
      <c r="BX11" s="169" t="str">
        <f t="shared" si="15"/>
        <v>-</v>
      </c>
      <c r="BY11" s="169" t="str">
        <f t="shared" si="15"/>
        <v>-</v>
      </c>
      <c r="BZ11" s="169" t="str">
        <f t="shared" si="15"/>
        <v>-</v>
      </c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</row>
    <row r="12" spans="1:91" ht="14.1" customHeight="1">
      <c r="A12" s="23">
        <v>4</v>
      </c>
      <c r="B12" s="2" t="s">
        <v>37</v>
      </c>
      <c r="C12" s="158">
        <v>4</v>
      </c>
      <c r="D12" s="158"/>
      <c r="E12" s="158"/>
      <c r="F12" s="158"/>
      <c r="G12" s="158"/>
      <c r="H12" s="162">
        <f t="shared" si="8"/>
        <v>51.851851851851848</v>
      </c>
      <c r="I12" s="2">
        <f t="shared" si="11"/>
        <v>108</v>
      </c>
      <c r="J12" s="2">
        <f t="shared" si="16"/>
        <v>56</v>
      </c>
      <c r="K12" s="2">
        <v>42</v>
      </c>
      <c r="L12" s="2"/>
      <c r="M12" s="2">
        <v>14</v>
      </c>
      <c r="N12" s="2">
        <v>52</v>
      </c>
      <c r="O12" s="2"/>
      <c r="P12" s="2"/>
      <c r="Q12" s="2"/>
      <c r="R12" s="2">
        <v>4</v>
      </c>
      <c r="S12" s="2"/>
      <c r="T12" s="2"/>
      <c r="U12" s="2"/>
      <c r="V12" s="2"/>
      <c r="W12" s="2"/>
      <c r="X12" s="2"/>
      <c r="Y12" s="2"/>
      <c r="Z12" s="2"/>
      <c r="AB12" s="169" t="str">
        <f t="shared" si="12"/>
        <v>-</v>
      </c>
      <c r="AC12" s="169" t="str">
        <f t="shared" si="12"/>
        <v>-</v>
      </c>
      <c r="AD12" s="169" t="str">
        <f t="shared" si="12"/>
        <v>-</v>
      </c>
      <c r="AE12" s="169">
        <f t="shared" si="12"/>
        <v>1</v>
      </c>
      <c r="AF12" s="169" t="str">
        <f t="shared" si="12"/>
        <v>-</v>
      </c>
      <c r="AG12" s="169" t="str">
        <f t="shared" si="12"/>
        <v>-</v>
      </c>
      <c r="AH12" s="169" t="str">
        <f t="shared" si="12"/>
        <v>-</v>
      </c>
      <c r="AI12" s="169" t="str">
        <f t="shared" si="12"/>
        <v>-</v>
      </c>
      <c r="AJ12" s="169" t="str">
        <f t="shared" si="12"/>
        <v>-</v>
      </c>
      <c r="AK12" s="169" t="str">
        <f t="shared" si="12"/>
        <v>-</v>
      </c>
      <c r="AL12" s="169" t="str">
        <f t="shared" si="12"/>
        <v>-</v>
      </c>
      <c r="AM12" s="169" t="str">
        <f t="shared" si="12"/>
        <v>-</v>
      </c>
      <c r="AO12" s="169" t="str">
        <f t="shared" si="13"/>
        <v>-</v>
      </c>
      <c r="AP12" s="169" t="str">
        <f t="shared" si="13"/>
        <v>-</v>
      </c>
      <c r="AQ12" s="169" t="str">
        <f t="shared" si="13"/>
        <v>-</v>
      </c>
      <c r="AR12" s="169" t="str">
        <f t="shared" si="13"/>
        <v>-</v>
      </c>
      <c r="AS12" s="169" t="str">
        <f t="shared" si="13"/>
        <v>-</v>
      </c>
      <c r="AT12" s="169" t="str">
        <f t="shared" si="13"/>
        <v>-</v>
      </c>
      <c r="AU12" s="169" t="str">
        <f t="shared" si="13"/>
        <v>-</v>
      </c>
      <c r="AV12" s="169" t="str">
        <f t="shared" si="13"/>
        <v>-</v>
      </c>
      <c r="AW12" s="169" t="str">
        <f t="shared" si="13"/>
        <v>-</v>
      </c>
      <c r="AX12" s="169" t="str">
        <f t="shared" si="13"/>
        <v>-</v>
      </c>
      <c r="AY12" s="169" t="str">
        <f t="shared" si="13"/>
        <v>-</v>
      </c>
      <c r="AZ12" s="169" t="str">
        <f t="shared" si="13"/>
        <v>-</v>
      </c>
      <c r="BB12" s="169" t="str">
        <f t="shared" si="14"/>
        <v>-</v>
      </c>
      <c r="BC12" s="169" t="str">
        <f t="shared" si="14"/>
        <v>-</v>
      </c>
      <c r="BD12" s="169" t="str">
        <f t="shared" si="14"/>
        <v>-</v>
      </c>
      <c r="BE12" s="169" t="str">
        <f t="shared" si="14"/>
        <v>-</v>
      </c>
      <c r="BF12" s="169" t="str">
        <f t="shared" si="14"/>
        <v>-</v>
      </c>
      <c r="BG12" s="169" t="str">
        <f t="shared" si="14"/>
        <v>-</v>
      </c>
      <c r="BH12" s="169" t="str">
        <f t="shared" si="14"/>
        <v>-</v>
      </c>
      <c r="BI12" s="169" t="str">
        <f t="shared" si="14"/>
        <v>-</v>
      </c>
      <c r="BJ12" s="169" t="str">
        <f t="shared" si="14"/>
        <v>-</v>
      </c>
      <c r="BK12" s="169" t="str">
        <f t="shared" si="14"/>
        <v>-</v>
      </c>
      <c r="BL12" s="169" t="str">
        <f t="shared" si="14"/>
        <v>-</v>
      </c>
      <c r="BM12" s="169" t="str">
        <f t="shared" si="14"/>
        <v>-</v>
      </c>
      <c r="BO12" s="169" t="str">
        <f t="shared" si="15"/>
        <v>-</v>
      </c>
      <c r="BP12" s="169" t="str">
        <f t="shared" si="15"/>
        <v>-</v>
      </c>
      <c r="BQ12" s="169" t="str">
        <f t="shared" si="15"/>
        <v>-</v>
      </c>
      <c r="BR12" s="169" t="str">
        <f t="shared" si="15"/>
        <v>-</v>
      </c>
      <c r="BS12" s="169" t="str">
        <f t="shared" si="15"/>
        <v>-</v>
      </c>
      <c r="BT12" s="169" t="str">
        <f t="shared" si="15"/>
        <v>-</v>
      </c>
      <c r="BU12" s="169" t="str">
        <f t="shared" si="15"/>
        <v>-</v>
      </c>
      <c r="BV12" s="169" t="str">
        <f t="shared" si="15"/>
        <v>-</v>
      </c>
      <c r="BW12" s="169" t="str">
        <f t="shared" si="15"/>
        <v>-</v>
      </c>
      <c r="BX12" s="169" t="str">
        <f t="shared" si="15"/>
        <v>-</v>
      </c>
      <c r="BY12" s="169" t="str">
        <f t="shared" si="15"/>
        <v>-</v>
      </c>
      <c r="BZ12" s="169" t="str">
        <f t="shared" si="15"/>
        <v>-</v>
      </c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69"/>
    </row>
    <row r="13" spans="1:91" ht="14.1" customHeight="1">
      <c r="A13" s="23">
        <v>5</v>
      </c>
      <c r="B13" s="2" t="s">
        <v>38</v>
      </c>
      <c r="C13" s="158"/>
      <c r="D13" s="158">
        <v>11</v>
      </c>
      <c r="E13" s="158"/>
      <c r="F13" s="158"/>
      <c r="G13" s="158"/>
      <c r="H13" s="162">
        <f t="shared" si="8"/>
        <v>44.444444444444443</v>
      </c>
      <c r="I13" s="2">
        <f t="shared" si="11"/>
        <v>54</v>
      </c>
      <c r="J13" s="2">
        <f t="shared" si="16"/>
        <v>24</v>
      </c>
      <c r="K13" s="2">
        <v>16</v>
      </c>
      <c r="L13" s="2"/>
      <c r="M13" s="2">
        <v>8</v>
      </c>
      <c r="N13" s="2">
        <v>30</v>
      </c>
      <c r="O13" s="2"/>
      <c r="P13" s="2"/>
      <c r="Q13" s="2"/>
      <c r="R13" s="2"/>
      <c r="S13" s="2"/>
      <c r="T13" s="2"/>
      <c r="U13" s="2"/>
      <c r="V13" s="2"/>
      <c r="W13" s="2"/>
      <c r="X13" s="2"/>
      <c r="Y13" s="2">
        <v>3</v>
      </c>
      <c r="Z13" s="2"/>
      <c r="AB13" s="169" t="str">
        <f t="shared" si="12"/>
        <v>-</v>
      </c>
      <c r="AC13" s="169" t="str">
        <f t="shared" si="12"/>
        <v>-</v>
      </c>
      <c r="AD13" s="169" t="str">
        <f t="shared" si="12"/>
        <v>-</v>
      </c>
      <c r="AE13" s="169" t="str">
        <f t="shared" si="12"/>
        <v>-</v>
      </c>
      <c r="AF13" s="169" t="str">
        <f t="shared" si="12"/>
        <v>-</v>
      </c>
      <c r="AG13" s="169" t="str">
        <f t="shared" si="12"/>
        <v>-</v>
      </c>
      <c r="AH13" s="169" t="str">
        <f t="shared" si="12"/>
        <v>-</v>
      </c>
      <c r="AI13" s="169" t="str">
        <f t="shared" si="12"/>
        <v>-</v>
      </c>
      <c r="AJ13" s="169" t="str">
        <f t="shared" si="12"/>
        <v>-</v>
      </c>
      <c r="AK13" s="169" t="str">
        <f t="shared" si="12"/>
        <v>-</v>
      </c>
      <c r="AL13" s="169" t="str">
        <f t="shared" si="12"/>
        <v>-</v>
      </c>
      <c r="AM13" s="169" t="str">
        <f t="shared" si="12"/>
        <v>-</v>
      </c>
      <c r="AO13" s="169" t="str">
        <f t="shared" si="13"/>
        <v>-</v>
      </c>
      <c r="AP13" s="169" t="str">
        <f t="shared" si="13"/>
        <v>-</v>
      </c>
      <c r="AQ13" s="169" t="str">
        <f t="shared" si="13"/>
        <v>-</v>
      </c>
      <c r="AR13" s="169" t="str">
        <f t="shared" si="13"/>
        <v>-</v>
      </c>
      <c r="AS13" s="169" t="str">
        <f t="shared" si="13"/>
        <v>-</v>
      </c>
      <c r="AT13" s="169" t="str">
        <f t="shared" si="13"/>
        <v>-</v>
      </c>
      <c r="AU13" s="169" t="str">
        <f t="shared" si="13"/>
        <v>-</v>
      </c>
      <c r="AV13" s="169" t="str">
        <f t="shared" si="13"/>
        <v>-</v>
      </c>
      <c r="AW13" s="169" t="str">
        <f t="shared" si="13"/>
        <v>-</v>
      </c>
      <c r="AX13" s="169" t="str">
        <f t="shared" si="13"/>
        <v>-</v>
      </c>
      <c r="AY13" s="169">
        <f t="shared" si="13"/>
        <v>1</v>
      </c>
      <c r="AZ13" s="169" t="str">
        <f t="shared" si="13"/>
        <v>-</v>
      </c>
      <c r="BB13" s="169" t="str">
        <f t="shared" si="14"/>
        <v>-</v>
      </c>
      <c r="BC13" s="169" t="str">
        <f t="shared" si="14"/>
        <v>-</v>
      </c>
      <c r="BD13" s="169" t="str">
        <f t="shared" si="14"/>
        <v>-</v>
      </c>
      <c r="BE13" s="169" t="str">
        <f t="shared" si="14"/>
        <v>-</v>
      </c>
      <c r="BF13" s="169" t="str">
        <f t="shared" si="14"/>
        <v>-</v>
      </c>
      <c r="BG13" s="169" t="str">
        <f t="shared" si="14"/>
        <v>-</v>
      </c>
      <c r="BH13" s="169" t="str">
        <f t="shared" si="14"/>
        <v>-</v>
      </c>
      <c r="BI13" s="169" t="str">
        <f t="shared" si="14"/>
        <v>-</v>
      </c>
      <c r="BJ13" s="169" t="str">
        <f t="shared" si="14"/>
        <v>-</v>
      </c>
      <c r="BK13" s="169" t="str">
        <f t="shared" si="14"/>
        <v>-</v>
      </c>
      <c r="BL13" s="169" t="str">
        <f t="shared" si="14"/>
        <v>-</v>
      </c>
      <c r="BM13" s="169" t="str">
        <f t="shared" si="14"/>
        <v>-</v>
      </c>
      <c r="BO13" s="169" t="str">
        <f t="shared" si="15"/>
        <v>-</v>
      </c>
      <c r="BP13" s="169" t="str">
        <f t="shared" si="15"/>
        <v>-</v>
      </c>
      <c r="BQ13" s="169" t="str">
        <f t="shared" si="15"/>
        <v>-</v>
      </c>
      <c r="BR13" s="169" t="str">
        <f t="shared" si="15"/>
        <v>-</v>
      </c>
      <c r="BS13" s="169" t="str">
        <f t="shared" si="15"/>
        <v>-</v>
      </c>
      <c r="BT13" s="169" t="str">
        <f t="shared" si="15"/>
        <v>-</v>
      </c>
      <c r="BU13" s="169" t="str">
        <f t="shared" si="15"/>
        <v>-</v>
      </c>
      <c r="BV13" s="169" t="str">
        <f t="shared" si="15"/>
        <v>-</v>
      </c>
      <c r="BW13" s="169" t="str">
        <f t="shared" si="15"/>
        <v>-</v>
      </c>
      <c r="BX13" s="169" t="str">
        <f t="shared" si="15"/>
        <v>-</v>
      </c>
      <c r="BY13" s="169" t="str">
        <f t="shared" si="15"/>
        <v>-</v>
      </c>
      <c r="BZ13" s="169" t="str">
        <f t="shared" si="15"/>
        <v>-</v>
      </c>
      <c r="CB13" s="169"/>
      <c r="CC13" s="169"/>
      <c r="CD13" s="169"/>
      <c r="CE13" s="169"/>
      <c r="CF13" s="169"/>
      <c r="CG13" s="169"/>
      <c r="CH13" s="169"/>
      <c r="CI13" s="169"/>
      <c r="CJ13" s="169"/>
      <c r="CK13" s="169"/>
      <c r="CL13" s="169"/>
      <c r="CM13" s="169"/>
    </row>
    <row r="14" spans="1:91" ht="14.1" customHeight="1">
      <c r="A14" s="23">
        <v>6</v>
      </c>
      <c r="B14" s="2" t="s">
        <v>39</v>
      </c>
      <c r="C14" s="158"/>
      <c r="D14" s="158">
        <v>5</v>
      </c>
      <c r="E14" s="158"/>
      <c r="F14" s="158"/>
      <c r="G14" s="158"/>
      <c r="H14" s="162">
        <f t="shared" si="8"/>
        <v>29.629629629629626</v>
      </c>
      <c r="I14" s="2">
        <f t="shared" si="11"/>
        <v>54</v>
      </c>
      <c r="J14" s="2">
        <f t="shared" si="16"/>
        <v>16</v>
      </c>
      <c r="K14" s="2">
        <v>10</v>
      </c>
      <c r="L14" s="2"/>
      <c r="M14" s="2">
        <v>8</v>
      </c>
      <c r="N14" s="2">
        <v>38</v>
      </c>
      <c r="O14" s="2"/>
      <c r="P14" s="2"/>
      <c r="Q14" s="2"/>
      <c r="R14" s="2"/>
      <c r="S14" s="2">
        <v>2</v>
      </c>
      <c r="T14" s="2"/>
      <c r="U14" s="2"/>
      <c r="V14" s="2"/>
      <c r="W14" s="2"/>
      <c r="X14" s="2"/>
      <c r="Y14" s="2"/>
      <c r="Z14" s="2"/>
      <c r="AB14" s="169" t="str">
        <f t="shared" si="12"/>
        <v>-</v>
      </c>
      <c r="AC14" s="169" t="str">
        <f t="shared" si="12"/>
        <v>-</v>
      </c>
      <c r="AD14" s="169" t="str">
        <f t="shared" si="12"/>
        <v>-</v>
      </c>
      <c r="AE14" s="169" t="str">
        <f t="shared" si="12"/>
        <v>-</v>
      </c>
      <c r="AF14" s="169" t="str">
        <f t="shared" si="12"/>
        <v>-</v>
      </c>
      <c r="AG14" s="169" t="str">
        <f t="shared" si="12"/>
        <v>-</v>
      </c>
      <c r="AH14" s="169" t="str">
        <f t="shared" si="12"/>
        <v>-</v>
      </c>
      <c r="AI14" s="169" t="str">
        <f t="shared" si="12"/>
        <v>-</v>
      </c>
      <c r="AJ14" s="169" t="str">
        <f t="shared" si="12"/>
        <v>-</v>
      </c>
      <c r="AK14" s="169" t="str">
        <f t="shared" si="12"/>
        <v>-</v>
      </c>
      <c r="AL14" s="169" t="str">
        <f t="shared" si="12"/>
        <v>-</v>
      </c>
      <c r="AM14" s="169" t="str">
        <f t="shared" si="12"/>
        <v>-</v>
      </c>
      <c r="AO14" s="169" t="str">
        <f t="shared" si="13"/>
        <v>-</v>
      </c>
      <c r="AP14" s="169" t="str">
        <f t="shared" si="13"/>
        <v>-</v>
      </c>
      <c r="AQ14" s="169" t="str">
        <f t="shared" si="13"/>
        <v>-</v>
      </c>
      <c r="AR14" s="169" t="str">
        <f t="shared" si="13"/>
        <v>-</v>
      </c>
      <c r="AS14" s="169">
        <f t="shared" si="13"/>
        <v>1</v>
      </c>
      <c r="AT14" s="169" t="str">
        <f t="shared" si="13"/>
        <v>-</v>
      </c>
      <c r="AU14" s="169" t="str">
        <f t="shared" si="13"/>
        <v>-</v>
      </c>
      <c r="AV14" s="169" t="str">
        <f t="shared" si="13"/>
        <v>-</v>
      </c>
      <c r="AW14" s="169" t="str">
        <f t="shared" si="13"/>
        <v>-</v>
      </c>
      <c r="AX14" s="169" t="str">
        <f t="shared" si="13"/>
        <v>-</v>
      </c>
      <c r="AY14" s="169" t="str">
        <f t="shared" si="13"/>
        <v>-</v>
      </c>
      <c r="AZ14" s="169" t="str">
        <f t="shared" si="13"/>
        <v>-</v>
      </c>
      <c r="BB14" s="169" t="str">
        <f t="shared" si="14"/>
        <v>-</v>
      </c>
      <c r="BC14" s="169" t="str">
        <f t="shared" si="14"/>
        <v>-</v>
      </c>
      <c r="BD14" s="169" t="str">
        <f t="shared" si="14"/>
        <v>-</v>
      </c>
      <c r="BE14" s="169" t="str">
        <f t="shared" si="14"/>
        <v>-</v>
      </c>
      <c r="BF14" s="169" t="str">
        <f t="shared" si="14"/>
        <v>-</v>
      </c>
      <c r="BG14" s="169" t="str">
        <f t="shared" si="14"/>
        <v>-</v>
      </c>
      <c r="BH14" s="169" t="str">
        <f t="shared" si="14"/>
        <v>-</v>
      </c>
      <c r="BI14" s="169" t="str">
        <f t="shared" si="14"/>
        <v>-</v>
      </c>
      <c r="BJ14" s="169" t="str">
        <f t="shared" si="14"/>
        <v>-</v>
      </c>
      <c r="BK14" s="169" t="str">
        <f t="shared" si="14"/>
        <v>-</v>
      </c>
      <c r="BL14" s="169" t="str">
        <f t="shared" si="14"/>
        <v>-</v>
      </c>
      <c r="BM14" s="169" t="str">
        <f t="shared" si="14"/>
        <v>-</v>
      </c>
      <c r="BO14" s="169" t="str">
        <f t="shared" si="15"/>
        <v>-</v>
      </c>
      <c r="BP14" s="169" t="str">
        <f t="shared" si="15"/>
        <v>-</v>
      </c>
      <c r="BQ14" s="169" t="str">
        <f t="shared" si="15"/>
        <v>-</v>
      </c>
      <c r="BR14" s="169" t="str">
        <f t="shared" si="15"/>
        <v>-</v>
      </c>
      <c r="BS14" s="169" t="str">
        <f t="shared" si="15"/>
        <v>-</v>
      </c>
      <c r="BT14" s="169" t="str">
        <f t="shared" si="15"/>
        <v>-</v>
      </c>
      <c r="BU14" s="169" t="str">
        <f t="shared" si="15"/>
        <v>-</v>
      </c>
      <c r="BV14" s="169" t="str">
        <f t="shared" si="15"/>
        <v>-</v>
      </c>
      <c r="BW14" s="169" t="str">
        <f t="shared" si="15"/>
        <v>-</v>
      </c>
      <c r="BX14" s="169" t="str">
        <f t="shared" si="15"/>
        <v>-</v>
      </c>
      <c r="BY14" s="169" t="str">
        <f t="shared" si="15"/>
        <v>-</v>
      </c>
      <c r="BZ14" s="169" t="str">
        <f t="shared" si="15"/>
        <v>-</v>
      </c>
      <c r="CB14" s="169"/>
      <c r="CC14" s="169"/>
      <c r="CD14" s="169"/>
      <c r="CE14" s="169"/>
      <c r="CF14" s="169"/>
      <c r="CG14" s="169"/>
      <c r="CH14" s="169"/>
      <c r="CI14" s="169"/>
      <c r="CJ14" s="169"/>
      <c r="CK14" s="169"/>
      <c r="CL14" s="169"/>
      <c r="CM14" s="169"/>
    </row>
    <row r="15" spans="1:91" ht="14.1" customHeight="1">
      <c r="A15" s="23">
        <v>7</v>
      </c>
      <c r="B15" s="2" t="s">
        <v>40</v>
      </c>
      <c r="C15" s="158">
        <v>7</v>
      </c>
      <c r="D15" s="158"/>
      <c r="E15" s="158"/>
      <c r="F15" s="158"/>
      <c r="G15" s="158"/>
      <c r="H15" s="162">
        <f t="shared" si="8"/>
        <v>51.851851851851848</v>
      </c>
      <c r="I15" s="2">
        <f t="shared" si="11"/>
        <v>108</v>
      </c>
      <c r="J15" s="2">
        <f t="shared" si="16"/>
        <v>56</v>
      </c>
      <c r="K15" s="2">
        <v>42</v>
      </c>
      <c r="L15" s="2"/>
      <c r="M15" s="2">
        <v>14</v>
      </c>
      <c r="N15" s="2">
        <v>52</v>
      </c>
      <c r="O15" s="2"/>
      <c r="P15" s="2"/>
      <c r="Q15" s="2"/>
      <c r="R15" s="2"/>
      <c r="S15" s="2"/>
      <c r="T15" s="2"/>
      <c r="U15" s="2">
        <v>4</v>
      </c>
      <c r="V15" s="2"/>
      <c r="W15" s="2"/>
      <c r="X15" s="2"/>
      <c r="Y15" s="2"/>
      <c r="Z15" s="2"/>
      <c r="AB15" s="169" t="str">
        <f t="shared" si="12"/>
        <v>-</v>
      </c>
      <c r="AC15" s="169" t="str">
        <f t="shared" si="12"/>
        <v>-</v>
      </c>
      <c r="AD15" s="169" t="str">
        <f t="shared" si="12"/>
        <v>-</v>
      </c>
      <c r="AE15" s="169" t="str">
        <f t="shared" si="12"/>
        <v>-</v>
      </c>
      <c r="AF15" s="169" t="str">
        <f t="shared" si="12"/>
        <v>-</v>
      </c>
      <c r="AG15" s="169" t="str">
        <f t="shared" si="12"/>
        <v>-</v>
      </c>
      <c r="AH15" s="169">
        <f t="shared" si="12"/>
        <v>1</v>
      </c>
      <c r="AI15" s="169" t="str">
        <f t="shared" si="12"/>
        <v>-</v>
      </c>
      <c r="AJ15" s="169" t="str">
        <f t="shared" si="12"/>
        <v>-</v>
      </c>
      <c r="AK15" s="169" t="str">
        <f t="shared" si="12"/>
        <v>-</v>
      </c>
      <c r="AL15" s="169" t="str">
        <f t="shared" si="12"/>
        <v>-</v>
      </c>
      <c r="AM15" s="169" t="str">
        <f t="shared" si="12"/>
        <v>-</v>
      </c>
      <c r="AO15" s="169" t="str">
        <f t="shared" si="13"/>
        <v>-</v>
      </c>
      <c r="AP15" s="169" t="str">
        <f t="shared" si="13"/>
        <v>-</v>
      </c>
      <c r="AQ15" s="169" t="str">
        <f t="shared" si="13"/>
        <v>-</v>
      </c>
      <c r="AR15" s="169" t="str">
        <f t="shared" si="13"/>
        <v>-</v>
      </c>
      <c r="AS15" s="169" t="str">
        <f t="shared" si="13"/>
        <v>-</v>
      </c>
      <c r="AT15" s="169" t="str">
        <f t="shared" si="13"/>
        <v>-</v>
      </c>
      <c r="AU15" s="169" t="str">
        <f t="shared" si="13"/>
        <v>-</v>
      </c>
      <c r="AV15" s="169" t="str">
        <f t="shared" si="13"/>
        <v>-</v>
      </c>
      <c r="AW15" s="169" t="str">
        <f t="shared" si="13"/>
        <v>-</v>
      </c>
      <c r="AX15" s="169" t="str">
        <f t="shared" si="13"/>
        <v>-</v>
      </c>
      <c r="AY15" s="169" t="str">
        <f t="shared" si="13"/>
        <v>-</v>
      </c>
      <c r="AZ15" s="169" t="str">
        <f t="shared" si="13"/>
        <v>-</v>
      </c>
      <c r="BB15" s="169" t="str">
        <f t="shared" si="14"/>
        <v>-</v>
      </c>
      <c r="BC15" s="169" t="str">
        <f t="shared" si="14"/>
        <v>-</v>
      </c>
      <c r="BD15" s="169" t="str">
        <f t="shared" si="14"/>
        <v>-</v>
      </c>
      <c r="BE15" s="169" t="str">
        <f t="shared" si="14"/>
        <v>-</v>
      </c>
      <c r="BF15" s="169" t="str">
        <f t="shared" si="14"/>
        <v>-</v>
      </c>
      <c r="BG15" s="169" t="str">
        <f t="shared" si="14"/>
        <v>-</v>
      </c>
      <c r="BH15" s="169" t="str">
        <f t="shared" si="14"/>
        <v>-</v>
      </c>
      <c r="BI15" s="169" t="str">
        <f t="shared" si="14"/>
        <v>-</v>
      </c>
      <c r="BJ15" s="169" t="str">
        <f t="shared" si="14"/>
        <v>-</v>
      </c>
      <c r="BK15" s="169" t="str">
        <f t="shared" si="14"/>
        <v>-</v>
      </c>
      <c r="BL15" s="169" t="str">
        <f t="shared" si="14"/>
        <v>-</v>
      </c>
      <c r="BM15" s="169" t="str">
        <f t="shared" si="14"/>
        <v>-</v>
      </c>
      <c r="BO15" s="169" t="str">
        <f t="shared" si="15"/>
        <v>-</v>
      </c>
      <c r="BP15" s="169" t="str">
        <f t="shared" si="15"/>
        <v>-</v>
      </c>
      <c r="BQ15" s="169" t="str">
        <f t="shared" si="15"/>
        <v>-</v>
      </c>
      <c r="BR15" s="169" t="str">
        <f t="shared" si="15"/>
        <v>-</v>
      </c>
      <c r="BS15" s="169" t="str">
        <f t="shared" si="15"/>
        <v>-</v>
      </c>
      <c r="BT15" s="169" t="str">
        <f t="shared" si="15"/>
        <v>-</v>
      </c>
      <c r="BU15" s="169" t="str">
        <f t="shared" si="15"/>
        <v>-</v>
      </c>
      <c r="BV15" s="169" t="str">
        <f t="shared" si="15"/>
        <v>-</v>
      </c>
      <c r="BW15" s="169" t="str">
        <f t="shared" si="15"/>
        <v>-</v>
      </c>
      <c r="BX15" s="169" t="str">
        <f t="shared" si="15"/>
        <v>-</v>
      </c>
      <c r="BY15" s="169" t="str">
        <f t="shared" si="15"/>
        <v>-</v>
      </c>
      <c r="BZ15" s="169" t="str">
        <f t="shared" si="15"/>
        <v>-</v>
      </c>
      <c r="CB15" s="169"/>
      <c r="CC15" s="169"/>
      <c r="CD15" s="169"/>
      <c r="CE15" s="169"/>
      <c r="CF15" s="169"/>
      <c r="CG15" s="169"/>
      <c r="CH15" s="169"/>
      <c r="CI15" s="169"/>
      <c r="CJ15" s="169"/>
      <c r="CK15" s="169"/>
      <c r="CL15" s="169"/>
      <c r="CM15" s="169"/>
    </row>
    <row r="16" spans="1:91" ht="14.1" customHeight="1">
      <c r="A16" s="23">
        <v>8</v>
      </c>
      <c r="B16" s="2" t="s">
        <v>41</v>
      </c>
      <c r="C16" s="158">
        <v>9</v>
      </c>
      <c r="D16" s="158"/>
      <c r="E16" s="158"/>
      <c r="F16" s="158"/>
      <c r="G16" s="158"/>
      <c r="H16" s="162">
        <f t="shared" si="8"/>
        <v>33.333333333333329</v>
      </c>
      <c r="I16" s="2">
        <f t="shared" si="11"/>
        <v>108</v>
      </c>
      <c r="J16" s="2">
        <f t="shared" si="16"/>
        <v>36</v>
      </c>
      <c r="K16" s="2">
        <v>24</v>
      </c>
      <c r="L16" s="2"/>
      <c r="M16" s="2">
        <v>12</v>
      </c>
      <c r="N16" s="2">
        <v>72</v>
      </c>
      <c r="O16" s="2"/>
      <c r="P16" s="2"/>
      <c r="Q16" s="2"/>
      <c r="R16" s="2"/>
      <c r="S16" s="2"/>
      <c r="T16" s="2"/>
      <c r="U16" s="2"/>
      <c r="V16" s="2"/>
      <c r="W16" s="2">
        <v>3</v>
      </c>
      <c r="X16" s="2"/>
      <c r="Y16" s="2"/>
      <c r="Z16" s="2"/>
      <c r="AB16" s="169" t="str">
        <f t="shared" si="12"/>
        <v>-</v>
      </c>
      <c r="AC16" s="169" t="str">
        <f t="shared" si="12"/>
        <v>-</v>
      </c>
      <c r="AD16" s="169" t="str">
        <f t="shared" si="12"/>
        <v>-</v>
      </c>
      <c r="AE16" s="169" t="str">
        <f t="shared" si="12"/>
        <v>-</v>
      </c>
      <c r="AF16" s="169" t="str">
        <f t="shared" si="12"/>
        <v>-</v>
      </c>
      <c r="AG16" s="169" t="str">
        <f t="shared" si="12"/>
        <v>-</v>
      </c>
      <c r="AH16" s="169" t="str">
        <f t="shared" si="12"/>
        <v>-</v>
      </c>
      <c r="AI16" s="169" t="str">
        <f t="shared" si="12"/>
        <v>-</v>
      </c>
      <c r="AJ16" s="169">
        <f t="shared" si="12"/>
        <v>1</v>
      </c>
      <c r="AK16" s="169" t="str">
        <f t="shared" si="12"/>
        <v>-</v>
      </c>
      <c r="AL16" s="169" t="str">
        <f t="shared" si="12"/>
        <v>-</v>
      </c>
      <c r="AM16" s="169" t="str">
        <f t="shared" si="12"/>
        <v>-</v>
      </c>
      <c r="AO16" s="169" t="str">
        <f t="shared" si="13"/>
        <v>-</v>
      </c>
      <c r="AP16" s="169" t="str">
        <f t="shared" si="13"/>
        <v>-</v>
      </c>
      <c r="AQ16" s="169" t="str">
        <f t="shared" si="13"/>
        <v>-</v>
      </c>
      <c r="AR16" s="169" t="str">
        <f t="shared" si="13"/>
        <v>-</v>
      </c>
      <c r="AS16" s="169" t="str">
        <f t="shared" si="13"/>
        <v>-</v>
      </c>
      <c r="AT16" s="169" t="str">
        <f t="shared" si="13"/>
        <v>-</v>
      </c>
      <c r="AU16" s="169" t="str">
        <f t="shared" si="13"/>
        <v>-</v>
      </c>
      <c r="AV16" s="169" t="str">
        <f t="shared" si="13"/>
        <v>-</v>
      </c>
      <c r="AW16" s="169" t="str">
        <f t="shared" si="13"/>
        <v>-</v>
      </c>
      <c r="AX16" s="169" t="str">
        <f t="shared" si="13"/>
        <v>-</v>
      </c>
      <c r="AY16" s="169" t="str">
        <f t="shared" si="13"/>
        <v>-</v>
      </c>
      <c r="AZ16" s="169" t="str">
        <f t="shared" si="13"/>
        <v>-</v>
      </c>
      <c r="BB16" s="169" t="str">
        <f t="shared" si="14"/>
        <v>-</v>
      </c>
      <c r="BC16" s="169" t="str">
        <f t="shared" si="14"/>
        <v>-</v>
      </c>
      <c r="BD16" s="169" t="str">
        <f t="shared" si="14"/>
        <v>-</v>
      </c>
      <c r="BE16" s="169" t="str">
        <f t="shared" si="14"/>
        <v>-</v>
      </c>
      <c r="BF16" s="169" t="str">
        <f t="shared" si="14"/>
        <v>-</v>
      </c>
      <c r="BG16" s="169" t="str">
        <f t="shared" si="14"/>
        <v>-</v>
      </c>
      <c r="BH16" s="169" t="str">
        <f t="shared" si="14"/>
        <v>-</v>
      </c>
      <c r="BI16" s="169" t="str">
        <f t="shared" si="14"/>
        <v>-</v>
      </c>
      <c r="BJ16" s="169" t="str">
        <f t="shared" si="14"/>
        <v>-</v>
      </c>
      <c r="BK16" s="169" t="str">
        <f t="shared" si="14"/>
        <v>-</v>
      </c>
      <c r="BL16" s="169" t="str">
        <f t="shared" si="14"/>
        <v>-</v>
      </c>
      <c r="BM16" s="169" t="str">
        <f t="shared" si="14"/>
        <v>-</v>
      </c>
      <c r="BO16" s="169" t="str">
        <f t="shared" si="15"/>
        <v>-</v>
      </c>
      <c r="BP16" s="169" t="str">
        <f t="shared" si="15"/>
        <v>-</v>
      </c>
      <c r="BQ16" s="169" t="str">
        <f t="shared" si="15"/>
        <v>-</v>
      </c>
      <c r="BR16" s="169" t="str">
        <f t="shared" si="15"/>
        <v>-</v>
      </c>
      <c r="BS16" s="169" t="str">
        <f t="shared" si="15"/>
        <v>-</v>
      </c>
      <c r="BT16" s="169" t="str">
        <f t="shared" si="15"/>
        <v>-</v>
      </c>
      <c r="BU16" s="169" t="str">
        <f t="shared" si="15"/>
        <v>-</v>
      </c>
      <c r="BV16" s="169" t="str">
        <f t="shared" si="15"/>
        <v>-</v>
      </c>
      <c r="BW16" s="169" t="str">
        <f t="shared" si="15"/>
        <v>-</v>
      </c>
      <c r="BX16" s="169" t="str">
        <f t="shared" si="15"/>
        <v>-</v>
      </c>
      <c r="BY16" s="169" t="str">
        <f t="shared" si="15"/>
        <v>-</v>
      </c>
      <c r="BZ16" s="169" t="str">
        <f t="shared" si="15"/>
        <v>-</v>
      </c>
      <c r="CB16" s="169"/>
      <c r="CC16" s="169"/>
      <c r="CD16" s="169"/>
      <c r="CE16" s="169"/>
      <c r="CF16" s="169"/>
      <c r="CG16" s="169"/>
      <c r="CH16" s="169"/>
      <c r="CI16" s="169"/>
      <c r="CJ16" s="169"/>
      <c r="CK16" s="169"/>
      <c r="CL16" s="169"/>
      <c r="CM16" s="169"/>
    </row>
    <row r="17" spans="1:91">
      <c r="A17" s="61">
        <v>9</v>
      </c>
      <c r="B17" s="70" t="s">
        <v>42</v>
      </c>
      <c r="C17" s="158"/>
      <c r="D17" s="158">
        <v>2</v>
      </c>
      <c r="E17" s="158"/>
      <c r="F17" s="158"/>
      <c r="G17" s="158"/>
      <c r="H17" s="162">
        <f t="shared" si="8"/>
        <v>39.506172839506171</v>
      </c>
      <c r="I17" s="2">
        <f t="shared" si="11"/>
        <v>81</v>
      </c>
      <c r="J17" s="2">
        <f t="shared" si="16"/>
        <v>32</v>
      </c>
      <c r="K17" s="2">
        <v>24</v>
      </c>
      <c r="L17" s="2"/>
      <c r="M17" s="2">
        <v>8</v>
      </c>
      <c r="N17" s="2">
        <v>49</v>
      </c>
      <c r="O17" s="2"/>
      <c r="P17" s="2">
        <v>4</v>
      </c>
      <c r="Q17" s="2"/>
      <c r="R17" s="2"/>
      <c r="S17" s="2"/>
      <c r="T17" s="2"/>
      <c r="U17" s="2"/>
      <c r="V17" s="2"/>
      <c r="W17" s="2"/>
      <c r="X17" s="2"/>
      <c r="Y17" s="2"/>
      <c r="Z17" s="2"/>
      <c r="AB17" s="169" t="str">
        <f t="shared" si="12"/>
        <v>-</v>
      </c>
      <c r="AC17" s="169" t="str">
        <f t="shared" si="12"/>
        <v>-</v>
      </c>
      <c r="AD17" s="169" t="str">
        <f t="shared" si="12"/>
        <v>-</v>
      </c>
      <c r="AE17" s="169" t="str">
        <f t="shared" si="12"/>
        <v>-</v>
      </c>
      <c r="AF17" s="169" t="str">
        <f t="shared" si="12"/>
        <v>-</v>
      </c>
      <c r="AG17" s="169" t="str">
        <f t="shared" si="12"/>
        <v>-</v>
      </c>
      <c r="AH17" s="169" t="str">
        <f t="shared" si="12"/>
        <v>-</v>
      </c>
      <c r="AI17" s="169" t="str">
        <f t="shared" si="12"/>
        <v>-</v>
      </c>
      <c r="AJ17" s="169" t="str">
        <f t="shared" si="12"/>
        <v>-</v>
      </c>
      <c r="AK17" s="169" t="str">
        <f t="shared" si="12"/>
        <v>-</v>
      </c>
      <c r="AL17" s="169" t="str">
        <f t="shared" si="12"/>
        <v>-</v>
      </c>
      <c r="AM17" s="169" t="str">
        <f t="shared" si="12"/>
        <v>-</v>
      </c>
      <c r="AO17" s="169" t="str">
        <f t="shared" si="13"/>
        <v>-</v>
      </c>
      <c r="AP17" s="169">
        <f t="shared" si="13"/>
        <v>1</v>
      </c>
      <c r="AQ17" s="169" t="str">
        <f t="shared" si="13"/>
        <v>-</v>
      </c>
      <c r="AR17" s="169" t="str">
        <f t="shared" si="13"/>
        <v>-</v>
      </c>
      <c r="AS17" s="169" t="str">
        <f t="shared" si="13"/>
        <v>-</v>
      </c>
      <c r="AT17" s="169" t="str">
        <f t="shared" si="13"/>
        <v>-</v>
      </c>
      <c r="AU17" s="169" t="str">
        <f t="shared" si="13"/>
        <v>-</v>
      </c>
      <c r="AV17" s="169" t="str">
        <f t="shared" si="13"/>
        <v>-</v>
      </c>
      <c r="AW17" s="169" t="str">
        <f t="shared" si="13"/>
        <v>-</v>
      </c>
      <c r="AX17" s="169" t="str">
        <f t="shared" si="13"/>
        <v>-</v>
      </c>
      <c r="AY17" s="169" t="str">
        <f t="shared" si="13"/>
        <v>-</v>
      </c>
      <c r="AZ17" s="169" t="str">
        <f t="shared" si="13"/>
        <v>-</v>
      </c>
      <c r="BB17" s="169" t="str">
        <f t="shared" si="14"/>
        <v>-</v>
      </c>
      <c r="BC17" s="169" t="str">
        <f t="shared" si="14"/>
        <v>-</v>
      </c>
      <c r="BD17" s="169" t="str">
        <f t="shared" si="14"/>
        <v>-</v>
      </c>
      <c r="BE17" s="169" t="str">
        <f t="shared" si="14"/>
        <v>-</v>
      </c>
      <c r="BF17" s="169" t="str">
        <f t="shared" si="14"/>
        <v>-</v>
      </c>
      <c r="BG17" s="169" t="str">
        <f t="shared" si="14"/>
        <v>-</v>
      </c>
      <c r="BH17" s="169" t="str">
        <f t="shared" si="14"/>
        <v>-</v>
      </c>
      <c r="BI17" s="169" t="str">
        <f t="shared" si="14"/>
        <v>-</v>
      </c>
      <c r="BJ17" s="169" t="str">
        <f t="shared" si="14"/>
        <v>-</v>
      </c>
      <c r="BK17" s="169" t="str">
        <f t="shared" si="14"/>
        <v>-</v>
      </c>
      <c r="BL17" s="169" t="str">
        <f t="shared" si="14"/>
        <v>-</v>
      </c>
      <c r="BM17" s="169" t="str">
        <f t="shared" si="14"/>
        <v>-</v>
      </c>
      <c r="BO17" s="169" t="str">
        <f t="shared" si="15"/>
        <v>-</v>
      </c>
      <c r="BP17" s="169" t="str">
        <f t="shared" si="15"/>
        <v>-</v>
      </c>
      <c r="BQ17" s="169" t="str">
        <f t="shared" si="15"/>
        <v>-</v>
      </c>
      <c r="BR17" s="169" t="str">
        <f t="shared" si="15"/>
        <v>-</v>
      </c>
      <c r="BS17" s="169" t="str">
        <f t="shared" si="15"/>
        <v>-</v>
      </c>
      <c r="BT17" s="169" t="str">
        <f t="shared" si="15"/>
        <v>-</v>
      </c>
      <c r="BU17" s="169" t="str">
        <f t="shared" si="15"/>
        <v>-</v>
      </c>
      <c r="BV17" s="169" t="str">
        <f t="shared" si="15"/>
        <v>-</v>
      </c>
      <c r="BW17" s="169" t="str">
        <f t="shared" si="15"/>
        <v>-</v>
      </c>
      <c r="BX17" s="169" t="str">
        <f t="shared" si="15"/>
        <v>-</v>
      </c>
      <c r="BY17" s="169" t="str">
        <f t="shared" si="15"/>
        <v>-</v>
      </c>
      <c r="BZ17" s="169" t="str">
        <f t="shared" si="15"/>
        <v>-</v>
      </c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</row>
    <row r="18" spans="1:91" ht="14.1" customHeight="1">
      <c r="A18" s="24">
        <v>10</v>
      </c>
      <c r="B18" s="2" t="s">
        <v>43</v>
      </c>
      <c r="C18" s="158"/>
      <c r="D18" s="158">
        <v>8</v>
      </c>
      <c r="E18" s="158"/>
      <c r="F18" s="158"/>
      <c r="G18" s="158"/>
      <c r="H18" s="162">
        <f t="shared" si="8"/>
        <v>44.444444444444443</v>
      </c>
      <c r="I18" s="2">
        <f t="shared" si="11"/>
        <v>54</v>
      </c>
      <c r="J18" s="2">
        <f t="shared" si="16"/>
        <v>24</v>
      </c>
      <c r="K18" s="2">
        <v>16</v>
      </c>
      <c r="L18" s="2"/>
      <c r="M18" s="2">
        <v>8</v>
      </c>
      <c r="N18" s="2">
        <v>30</v>
      </c>
      <c r="O18" s="2"/>
      <c r="P18" s="2"/>
      <c r="Q18" s="2"/>
      <c r="R18" s="2"/>
      <c r="S18" s="2"/>
      <c r="T18" s="2"/>
      <c r="U18" s="2"/>
      <c r="V18" s="2">
        <v>3</v>
      </c>
      <c r="W18" s="2"/>
      <c r="X18" s="2"/>
      <c r="Y18" s="2"/>
      <c r="Z18" s="2"/>
      <c r="AB18" s="169" t="str">
        <f t="shared" si="12"/>
        <v>-</v>
      </c>
      <c r="AC18" s="169" t="str">
        <f t="shared" si="12"/>
        <v>-</v>
      </c>
      <c r="AD18" s="169" t="str">
        <f t="shared" si="12"/>
        <v>-</v>
      </c>
      <c r="AE18" s="169" t="str">
        <f t="shared" si="12"/>
        <v>-</v>
      </c>
      <c r="AF18" s="169" t="str">
        <f t="shared" si="12"/>
        <v>-</v>
      </c>
      <c r="AG18" s="169" t="str">
        <f t="shared" si="12"/>
        <v>-</v>
      </c>
      <c r="AH18" s="169" t="str">
        <f t="shared" si="12"/>
        <v>-</v>
      </c>
      <c r="AI18" s="169" t="str">
        <f t="shared" si="12"/>
        <v>-</v>
      </c>
      <c r="AJ18" s="169" t="str">
        <f t="shared" si="12"/>
        <v>-</v>
      </c>
      <c r="AK18" s="169" t="str">
        <f t="shared" si="12"/>
        <v>-</v>
      </c>
      <c r="AL18" s="169" t="str">
        <f t="shared" si="12"/>
        <v>-</v>
      </c>
      <c r="AM18" s="169" t="str">
        <f t="shared" si="12"/>
        <v>-</v>
      </c>
      <c r="AO18" s="169" t="str">
        <f t="shared" si="13"/>
        <v>-</v>
      </c>
      <c r="AP18" s="169" t="str">
        <f t="shared" si="13"/>
        <v>-</v>
      </c>
      <c r="AQ18" s="169" t="str">
        <f t="shared" si="13"/>
        <v>-</v>
      </c>
      <c r="AR18" s="169" t="str">
        <f t="shared" si="13"/>
        <v>-</v>
      </c>
      <c r="AS18" s="169" t="str">
        <f t="shared" si="13"/>
        <v>-</v>
      </c>
      <c r="AT18" s="169" t="str">
        <f t="shared" si="13"/>
        <v>-</v>
      </c>
      <c r="AU18" s="169" t="str">
        <f t="shared" si="13"/>
        <v>-</v>
      </c>
      <c r="AV18" s="169">
        <f t="shared" si="13"/>
        <v>1</v>
      </c>
      <c r="AW18" s="169" t="str">
        <f t="shared" si="13"/>
        <v>-</v>
      </c>
      <c r="AX18" s="169" t="str">
        <f t="shared" si="13"/>
        <v>-</v>
      </c>
      <c r="AY18" s="169" t="str">
        <f t="shared" si="13"/>
        <v>-</v>
      </c>
      <c r="AZ18" s="169" t="str">
        <f t="shared" si="13"/>
        <v>-</v>
      </c>
      <c r="BB18" s="169" t="str">
        <f t="shared" si="14"/>
        <v>-</v>
      </c>
      <c r="BC18" s="169" t="str">
        <f t="shared" si="14"/>
        <v>-</v>
      </c>
      <c r="BD18" s="169" t="str">
        <f t="shared" si="14"/>
        <v>-</v>
      </c>
      <c r="BE18" s="169" t="str">
        <f t="shared" si="14"/>
        <v>-</v>
      </c>
      <c r="BF18" s="169" t="str">
        <f t="shared" si="14"/>
        <v>-</v>
      </c>
      <c r="BG18" s="169" t="str">
        <f t="shared" si="14"/>
        <v>-</v>
      </c>
      <c r="BH18" s="169" t="str">
        <f t="shared" si="14"/>
        <v>-</v>
      </c>
      <c r="BI18" s="169" t="str">
        <f t="shared" si="14"/>
        <v>-</v>
      </c>
      <c r="BJ18" s="169" t="str">
        <f t="shared" si="14"/>
        <v>-</v>
      </c>
      <c r="BK18" s="169" t="str">
        <f t="shared" si="14"/>
        <v>-</v>
      </c>
      <c r="BL18" s="169" t="str">
        <f t="shared" si="14"/>
        <v>-</v>
      </c>
      <c r="BM18" s="169" t="str">
        <f t="shared" si="14"/>
        <v>-</v>
      </c>
      <c r="BO18" s="169" t="str">
        <f t="shared" si="15"/>
        <v>-</v>
      </c>
      <c r="BP18" s="169" t="str">
        <f t="shared" si="15"/>
        <v>-</v>
      </c>
      <c r="BQ18" s="169" t="str">
        <f t="shared" si="15"/>
        <v>-</v>
      </c>
      <c r="BR18" s="169" t="str">
        <f t="shared" si="15"/>
        <v>-</v>
      </c>
      <c r="BS18" s="169" t="str">
        <f t="shared" si="15"/>
        <v>-</v>
      </c>
      <c r="BT18" s="169" t="str">
        <f t="shared" si="15"/>
        <v>-</v>
      </c>
      <c r="BU18" s="169" t="str">
        <f t="shared" si="15"/>
        <v>-</v>
      </c>
      <c r="BV18" s="169" t="str">
        <f t="shared" si="15"/>
        <v>-</v>
      </c>
      <c r="BW18" s="169" t="str">
        <f t="shared" si="15"/>
        <v>-</v>
      </c>
      <c r="BX18" s="169" t="str">
        <f t="shared" si="15"/>
        <v>-</v>
      </c>
      <c r="BY18" s="169" t="str">
        <f t="shared" si="15"/>
        <v>-</v>
      </c>
      <c r="BZ18" s="169" t="str">
        <f t="shared" si="15"/>
        <v>-</v>
      </c>
      <c r="CB18" s="169"/>
      <c r="CC18" s="169"/>
      <c r="CD18" s="169"/>
      <c r="CE18" s="169"/>
      <c r="CF18" s="169"/>
      <c r="CG18" s="169"/>
      <c r="CH18" s="169"/>
      <c r="CI18" s="169"/>
      <c r="CJ18" s="169"/>
      <c r="CK18" s="169"/>
      <c r="CL18" s="169"/>
      <c r="CM18" s="169"/>
    </row>
    <row r="19" spans="1:91" ht="14.1" customHeight="1">
      <c r="A19" s="24">
        <v>11</v>
      </c>
      <c r="B19" s="2" t="s">
        <v>44</v>
      </c>
      <c r="C19" s="158">
        <v>4</v>
      </c>
      <c r="D19" s="158" t="s">
        <v>45</v>
      </c>
      <c r="E19" s="158"/>
      <c r="F19" s="158"/>
      <c r="G19" s="158"/>
      <c r="H19" s="162">
        <f t="shared" si="8"/>
        <v>48.76543209876543</v>
      </c>
      <c r="I19" s="2">
        <f t="shared" si="11"/>
        <v>324</v>
      </c>
      <c r="J19" s="2">
        <f t="shared" si="16"/>
        <v>158</v>
      </c>
      <c r="K19" s="2"/>
      <c r="L19" s="2"/>
      <c r="M19" s="2">
        <v>158</v>
      </c>
      <c r="N19" s="2">
        <v>166</v>
      </c>
      <c r="O19" s="2">
        <v>3</v>
      </c>
      <c r="P19" s="2">
        <v>3</v>
      </c>
      <c r="Q19" s="2">
        <v>3</v>
      </c>
      <c r="R19" s="2">
        <v>4</v>
      </c>
      <c r="S19" s="2"/>
      <c r="T19" s="2"/>
      <c r="U19" s="2"/>
      <c r="V19" s="2"/>
      <c r="W19" s="2"/>
      <c r="X19" s="2"/>
      <c r="Y19" s="2"/>
      <c r="Z19" s="2"/>
      <c r="AB19" s="169" t="str">
        <f t="shared" si="12"/>
        <v>-</v>
      </c>
      <c r="AC19" s="169" t="str">
        <f t="shared" si="12"/>
        <v>-</v>
      </c>
      <c r="AD19" s="169" t="str">
        <f t="shared" si="12"/>
        <v>-</v>
      </c>
      <c r="AE19" s="169">
        <f t="shared" si="12"/>
        <v>1</v>
      </c>
      <c r="AF19" s="169" t="str">
        <f t="shared" si="12"/>
        <v>-</v>
      </c>
      <c r="AG19" s="169" t="str">
        <f t="shared" si="12"/>
        <v>-</v>
      </c>
      <c r="AH19" s="169" t="str">
        <f t="shared" si="12"/>
        <v>-</v>
      </c>
      <c r="AI19" s="169" t="str">
        <f t="shared" si="12"/>
        <v>-</v>
      </c>
      <c r="AJ19" s="169" t="str">
        <f t="shared" si="12"/>
        <v>-</v>
      </c>
      <c r="AK19" s="169" t="str">
        <f t="shared" si="12"/>
        <v>-</v>
      </c>
      <c r="AL19" s="169" t="str">
        <f t="shared" si="12"/>
        <v>-</v>
      </c>
      <c r="AM19" s="169" t="str">
        <f t="shared" si="12"/>
        <v>-</v>
      </c>
      <c r="AO19" s="169">
        <f t="shared" si="13"/>
        <v>1</v>
      </c>
      <c r="AP19" s="169">
        <f t="shared" si="13"/>
        <v>1</v>
      </c>
      <c r="AQ19" s="169">
        <f t="shared" si="13"/>
        <v>1</v>
      </c>
      <c r="AR19" s="169" t="str">
        <f t="shared" si="13"/>
        <v>-</v>
      </c>
      <c r="AS19" s="169" t="str">
        <f t="shared" si="13"/>
        <v>-</v>
      </c>
      <c r="AT19" s="169" t="str">
        <f t="shared" si="13"/>
        <v>-</v>
      </c>
      <c r="AU19" s="169" t="str">
        <f t="shared" si="13"/>
        <v>-</v>
      </c>
      <c r="AV19" s="169" t="str">
        <f t="shared" si="13"/>
        <v>-</v>
      </c>
      <c r="AW19" s="169" t="str">
        <f t="shared" si="13"/>
        <v>-</v>
      </c>
      <c r="AX19" s="169" t="str">
        <f t="shared" si="13"/>
        <v>-</v>
      </c>
      <c r="AY19" s="169" t="str">
        <f t="shared" si="13"/>
        <v>-</v>
      </c>
      <c r="AZ19" s="169" t="str">
        <f t="shared" si="13"/>
        <v>-</v>
      </c>
      <c r="BB19" s="169" t="str">
        <f t="shared" si="14"/>
        <v>-</v>
      </c>
      <c r="BC19" s="169" t="str">
        <f t="shared" si="14"/>
        <v>-</v>
      </c>
      <c r="BD19" s="169" t="str">
        <f t="shared" si="14"/>
        <v>-</v>
      </c>
      <c r="BE19" s="169" t="str">
        <f t="shared" si="14"/>
        <v>-</v>
      </c>
      <c r="BF19" s="169" t="str">
        <f t="shared" si="14"/>
        <v>-</v>
      </c>
      <c r="BG19" s="169" t="str">
        <f t="shared" si="14"/>
        <v>-</v>
      </c>
      <c r="BH19" s="169" t="str">
        <f t="shared" si="14"/>
        <v>-</v>
      </c>
      <c r="BI19" s="169" t="str">
        <f t="shared" si="14"/>
        <v>-</v>
      </c>
      <c r="BJ19" s="169" t="str">
        <f t="shared" si="14"/>
        <v>-</v>
      </c>
      <c r="BK19" s="169" t="str">
        <f t="shared" si="14"/>
        <v>-</v>
      </c>
      <c r="BL19" s="169" t="str">
        <f t="shared" si="14"/>
        <v>-</v>
      </c>
      <c r="BM19" s="169" t="str">
        <f t="shared" si="14"/>
        <v>-</v>
      </c>
      <c r="BO19" s="169" t="str">
        <f t="shared" si="15"/>
        <v>-</v>
      </c>
      <c r="BP19" s="169" t="str">
        <f t="shared" si="15"/>
        <v>-</v>
      </c>
      <c r="BQ19" s="169" t="str">
        <f t="shared" si="15"/>
        <v>-</v>
      </c>
      <c r="BR19" s="169" t="str">
        <f t="shared" si="15"/>
        <v>-</v>
      </c>
      <c r="BS19" s="169" t="str">
        <f t="shared" si="15"/>
        <v>-</v>
      </c>
      <c r="BT19" s="169" t="str">
        <f t="shared" si="15"/>
        <v>-</v>
      </c>
      <c r="BU19" s="169" t="str">
        <f t="shared" si="15"/>
        <v>-</v>
      </c>
      <c r="BV19" s="169" t="str">
        <f t="shared" si="15"/>
        <v>-</v>
      </c>
      <c r="BW19" s="169" t="str">
        <f t="shared" si="15"/>
        <v>-</v>
      </c>
      <c r="BX19" s="169" t="str">
        <f t="shared" si="15"/>
        <v>-</v>
      </c>
      <c r="BY19" s="169" t="str">
        <f t="shared" si="15"/>
        <v>-</v>
      </c>
      <c r="BZ19" s="169" t="str">
        <f t="shared" si="15"/>
        <v>-</v>
      </c>
      <c r="CB19" s="169"/>
      <c r="CC19" s="169"/>
      <c r="CD19" s="169"/>
      <c r="CE19" s="169"/>
      <c r="CF19" s="169"/>
      <c r="CG19" s="169"/>
      <c r="CH19" s="169"/>
      <c r="CI19" s="169"/>
      <c r="CJ19" s="169"/>
      <c r="CK19" s="169"/>
      <c r="CL19" s="169"/>
      <c r="CM19" s="169"/>
    </row>
    <row r="20" spans="1:91" ht="14.1" customHeight="1">
      <c r="A20" s="24">
        <v>12</v>
      </c>
      <c r="B20" s="2" t="s">
        <v>46</v>
      </c>
      <c r="C20" s="158"/>
      <c r="D20" s="158" t="s">
        <v>250</v>
      </c>
      <c r="E20" s="158"/>
      <c r="F20" s="158"/>
      <c r="G20" s="158"/>
      <c r="H20" s="162">
        <f t="shared" si="8"/>
        <v>62.962962962962962</v>
      </c>
      <c r="I20" s="2">
        <f t="shared" si="11"/>
        <v>324</v>
      </c>
      <c r="J20" s="2">
        <f t="shared" si="16"/>
        <v>204</v>
      </c>
      <c r="K20" s="2"/>
      <c r="L20" s="2"/>
      <c r="M20" s="2">
        <v>204</v>
      </c>
      <c r="N20" s="2">
        <v>120</v>
      </c>
      <c r="O20" s="2">
        <v>2</v>
      </c>
      <c r="P20" s="2">
        <v>2</v>
      </c>
      <c r="Q20" s="2">
        <v>2</v>
      </c>
      <c r="R20" s="2">
        <v>2</v>
      </c>
      <c r="S20" s="2">
        <v>2</v>
      </c>
      <c r="T20" s="2">
        <v>2</v>
      </c>
      <c r="U20" s="2">
        <v>2</v>
      </c>
      <c r="V20" s="2">
        <v>2</v>
      </c>
      <c r="W20" s="2">
        <v>2</v>
      </c>
      <c r="X20" s="2"/>
      <c r="Y20" s="2"/>
      <c r="Z20" s="2"/>
      <c r="AB20" s="169" t="str">
        <f t="shared" si="12"/>
        <v>-</v>
      </c>
      <c r="AC20" s="169" t="str">
        <f t="shared" si="12"/>
        <v>-</v>
      </c>
      <c r="AD20" s="169" t="str">
        <f t="shared" si="12"/>
        <v>-</v>
      </c>
      <c r="AE20" s="169" t="str">
        <f t="shared" si="12"/>
        <v>-</v>
      </c>
      <c r="AF20" s="169" t="str">
        <f t="shared" si="12"/>
        <v>-</v>
      </c>
      <c r="AG20" s="169" t="str">
        <f t="shared" si="12"/>
        <v>-</v>
      </c>
      <c r="AH20" s="169" t="str">
        <f t="shared" si="12"/>
        <v>-</v>
      </c>
      <c r="AI20" s="169" t="str">
        <f t="shared" si="12"/>
        <v>-</v>
      </c>
      <c r="AJ20" s="169" t="str">
        <f t="shared" si="12"/>
        <v>-</v>
      </c>
      <c r="AK20" s="169" t="str">
        <f t="shared" si="12"/>
        <v>-</v>
      </c>
      <c r="AL20" s="169" t="str">
        <f t="shared" si="12"/>
        <v>-</v>
      </c>
      <c r="AM20" s="169" t="str">
        <f t="shared" si="12"/>
        <v>-</v>
      </c>
      <c r="AO20" s="169" t="str">
        <f t="shared" si="13"/>
        <v>-</v>
      </c>
      <c r="AP20" s="169" t="str">
        <f t="shared" si="13"/>
        <v>-</v>
      </c>
      <c r="AQ20" s="169">
        <f t="shared" si="13"/>
        <v>1</v>
      </c>
      <c r="AR20" s="169" t="str">
        <f t="shared" si="13"/>
        <v>-</v>
      </c>
      <c r="AS20" s="169" t="str">
        <f t="shared" si="13"/>
        <v>-</v>
      </c>
      <c r="AT20" s="169">
        <f t="shared" si="13"/>
        <v>1</v>
      </c>
      <c r="AU20" s="169" t="str">
        <f t="shared" si="13"/>
        <v>-</v>
      </c>
      <c r="AV20" s="169" t="str">
        <f t="shared" si="13"/>
        <v>-</v>
      </c>
      <c r="AW20" s="169">
        <f t="shared" si="13"/>
        <v>1</v>
      </c>
      <c r="AX20" s="169" t="str">
        <f t="shared" si="13"/>
        <v>-</v>
      </c>
      <c r="AY20" s="169" t="str">
        <f t="shared" si="13"/>
        <v>-</v>
      </c>
      <c r="AZ20" s="169" t="str">
        <f t="shared" si="13"/>
        <v>-</v>
      </c>
      <c r="BB20" s="169" t="str">
        <f t="shared" si="14"/>
        <v>-</v>
      </c>
      <c r="BC20" s="169" t="str">
        <f t="shared" si="14"/>
        <v>-</v>
      </c>
      <c r="BD20" s="169" t="str">
        <f t="shared" si="14"/>
        <v>-</v>
      </c>
      <c r="BE20" s="169" t="str">
        <f t="shared" si="14"/>
        <v>-</v>
      </c>
      <c r="BF20" s="169" t="str">
        <f t="shared" si="14"/>
        <v>-</v>
      </c>
      <c r="BG20" s="169" t="str">
        <f t="shared" si="14"/>
        <v>-</v>
      </c>
      <c r="BH20" s="169" t="str">
        <f t="shared" si="14"/>
        <v>-</v>
      </c>
      <c r="BI20" s="169" t="str">
        <f t="shared" si="14"/>
        <v>-</v>
      </c>
      <c r="BJ20" s="169" t="str">
        <f t="shared" si="14"/>
        <v>-</v>
      </c>
      <c r="BK20" s="169" t="str">
        <f t="shared" si="14"/>
        <v>-</v>
      </c>
      <c r="BL20" s="169" t="str">
        <f t="shared" si="14"/>
        <v>-</v>
      </c>
      <c r="BM20" s="169" t="str">
        <f t="shared" si="14"/>
        <v>-</v>
      </c>
      <c r="BO20" s="169" t="str">
        <f t="shared" si="15"/>
        <v>-</v>
      </c>
      <c r="BP20" s="169" t="str">
        <f t="shared" si="15"/>
        <v>-</v>
      </c>
      <c r="BQ20" s="169" t="str">
        <f t="shared" si="15"/>
        <v>-</v>
      </c>
      <c r="BR20" s="169" t="str">
        <f t="shared" si="15"/>
        <v>-</v>
      </c>
      <c r="BS20" s="169" t="str">
        <f t="shared" si="15"/>
        <v>-</v>
      </c>
      <c r="BT20" s="169" t="str">
        <f t="shared" si="15"/>
        <v>-</v>
      </c>
      <c r="BU20" s="169" t="str">
        <f t="shared" si="15"/>
        <v>-</v>
      </c>
      <c r="BV20" s="169" t="str">
        <f t="shared" si="15"/>
        <v>-</v>
      </c>
      <c r="BW20" s="169" t="str">
        <f t="shared" si="15"/>
        <v>-</v>
      </c>
      <c r="BX20" s="169" t="str">
        <f t="shared" si="15"/>
        <v>-</v>
      </c>
      <c r="BY20" s="169" t="str">
        <f t="shared" si="15"/>
        <v>-</v>
      </c>
      <c r="BZ20" s="169" t="str">
        <f t="shared" si="15"/>
        <v>-</v>
      </c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</row>
    <row r="21" spans="1:91" ht="14.1" customHeight="1">
      <c r="A21" s="1">
        <v>2</v>
      </c>
      <c r="B21" s="1" t="s">
        <v>47</v>
      </c>
      <c r="C21" s="1"/>
      <c r="D21" s="1"/>
      <c r="E21" s="1"/>
      <c r="F21" s="1"/>
      <c r="G21" s="1"/>
      <c r="H21" s="161">
        <f t="shared" si="8"/>
        <v>54.739485247959827</v>
      </c>
      <c r="I21" s="1">
        <f t="shared" ref="I21:Z21" si="17">SUM(I22:I31)</f>
        <v>1593</v>
      </c>
      <c r="J21" s="1">
        <f t="shared" si="17"/>
        <v>872</v>
      </c>
      <c r="K21" s="1">
        <f t="shared" si="17"/>
        <v>430</v>
      </c>
      <c r="L21" s="1">
        <f t="shared" si="17"/>
        <v>168</v>
      </c>
      <c r="M21" s="1">
        <f t="shared" si="17"/>
        <v>274</v>
      </c>
      <c r="N21" s="1">
        <f t="shared" si="17"/>
        <v>721</v>
      </c>
      <c r="O21" s="1">
        <f t="shared" si="17"/>
        <v>13</v>
      </c>
      <c r="P21" s="1">
        <f t="shared" si="17"/>
        <v>12</v>
      </c>
      <c r="Q21" s="1">
        <f t="shared" si="17"/>
        <v>17</v>
      </c>
      <c r="R21" s="1">
        <f t="shared" si="17"/>
        <v>17</v>
      </c>
      <c r="S21" s="1">
        <f t="shared" si="17"/>
        <v>9</v>
      </c>
      <c r="T21" s="1">
        <f t="shared" si="17"/>
        <v>2</v>
      </c>
      <c r="U21" s="1">
        <f t="shared" si="17"/>
        <v>0</v>
      </c>
      <c r="V21" s="1">
        <f t="shared" si="17"/>
        <v>3</v>
      </c>
      <c r="W21" s="1">
        <f t="shared" si="17"/>
        <v>0</v>
      </c>
      <c r="X21" s="1">
        <f t="shared" si="17"/>
        <v>0</v>
      </c>
      <c r="Y21" s="1">
        <f t="shared" si="17"/>
        <v>4</v>
      </c>
      <c r="Z21" s="1">
        <f t="shared" si="17"/>
        <v>0</v>
      </c>
      <c r="AB21" s="171">
        <f t="shared" ref="AB21:CM21" si="18">SUM(AB22:AB31)</f>
        <v>2</v>
      </c>
      <c r="AC21" s="171">
        <f t="shared" si="18"/>
        <v>1</v>
      </c>
      <c r="AD21" s="171">
        <f t="shared" si="18"/>
        <v>3</v>
      </c>
      <c r="AE21" s="171">
        <f t="shared" si="18"/>
        <v>2</v>
      </c>
      <c r="AF21" s="171">
        <f t="shared" si="18"/>
        <v>0</v>
      </c>
      <c r="AG21" s="171">
        <f t="shared" si="18"/>
        <v>0</v>
      </c>
      <c r="AH21" s="171">
        <f t="shared" si="18"/>
        <v>0</v>
      </c>
      <c r="AI21" s="171">
        <f t="shared" si="18"/>
        <v>0</v>
      </c>
      <c r="AJ21" s="171">
        <f t="shared" si="18"/>
        <v>0</v>
      </c>
      <c r="AK21" s="171">
        <f t="shared" si="18"/>
        <v>0</v>
      </c>
      <c r="AL21" s="171">
        <f t="shared" si="18"/>
        <v>1</v>
      </c>
      <c r="AM21" s="171">
        <f t="shared" si="18"/>
        <v>0</v>
      </c>
      <c r="AO21" s="171">
        <f t="shared" si="18"/>
        <v>1</v>
      </c>
      <c r="AP21" s="171">
        <f t="shared" si="18"/>
        <v>0</v>
      </c>
      <c r="AQ21" s="171">
        <f t="shared" si="18"/>
        <v>1</v>
      </c>
      <c r="AR21" s="171">
        <f t="shared" si="18"/>
        <v>2</v>
      </c>
      <c r="AS21" s="171">
        <f t="shared" si="18"/>
        <v>2</v>
      </c>
      <c r="AT21" s="171">
        <f t="shared" si="18"/>
        <v>1</v>
      </c>
      <c r="AU21" s="171">
        <f t="shared" si="18"/>
        <v>0</v>
      </c>
      <c r="AV21" s="171">
        <f t="shared" si="18"/>
        <v>1</v>
      </c>
      <c r="AW21" s="171">
        <f t="shared" si="18"/>
        <v>0</v>
      </c>
      <c r="AX21" s="171">
        <f t="shared" si="18"/>
        <v>0</v>
      </c>
      <c r="AY21" s="171">
        <f t="shared" si="18"/>
        <v>0</v>
      </c>
      <c r="AZ21" s="171">
        <f t="shared" si="18"/>
        <v>0</v>
      </c>
      <c r="BB21" s="171">
        <f t="shared" si="18"/>
        <v>0</v>
      </c>
      <c r="BC21" s="171">
        <f t="shared" si="18"/>
        <v>0</v>
      </c>
      <c r="BD21" s="171">
        <f t="shared" si="18"/>
        <v>0</v>
      </c>
      <c r="BE21" s="171">
        <f t="shared" si="18"/>
        <v>0</v>
      </c>
      <c r="BF21" s="171">
        <f t="shared" si="18"/>
        <v>0</v>
      </c>
      <c r="BG21" s="171">
        <f t="shared" si="18"/>
        <v>0</v>
      </c>
      <c r="BH21" s="171">
        <f t="shared" si="18"/>
        <v>0</v>
      </c>
      <c r="BI21" s="171">
        <f t="shared" si="18"/>
        <v>0</v>
      </c>
      <c r="BJ21" s="171">
        <f t="shared" si="18"/>
        <v>0</v>
      </c>
      <c r="BK21" s="171">
        <f t="shared" si="18"/>
        <v>0</v>
      </c>
      <c r="BL21" s="171">
        <f t="shared" si="18"/>
        <v>0</v>
      </c>
      <c r="BM21" s="171">
        <f t="shared" si="18"/>
        <v>0</v>
      </c>
      <c r="BO21" s="171">
        <f t="shared" si="18"/>
        <v>0</v>
      </c>
      <c r="BP21" s="171">
        <f t="shared" si="18"/>
        <v>0</v>
      </c>
      <c r="BQ21" s="171">
        <f t="shared" si="18"/>
        <v>0</v>
      </c>
      <c r="BR21" s="171">
        <f t="shared" si="18"/>
        <v>0</v>
      </c>
      <c r="BS21" s="171">
        <f t="shared" si="18"/>
        <v>0</v>
      </c>
      <c r="BT21" s="171">
        <f t="shared" si="18"/>
        <v>0</v>
      </c>
      <c r="BU21" s="171">
        <f t="shared" si="18"/>
        <v>0</v>
      </c>
      <c r="BV21" s="171">
        <f t="shared" si="18"/>
        <v>0</v>
      </c>
      <c r="BW21" s="171">
        <f t="shared" si="18"/>
        <v>0</v>
      </c>
      <c r="BX21" s="171">
        <f t="shared" si="18"/>
        <v>0</v>
      </c>
      <c r="BY21" s="171">
        <f t="shared" si="18"/>
        <v>0</v>
      </c>
      <c r="BZ21" s="171">
        <f t="shared" si="18"/>
        <v>0</v>
      </c>
      <c r="CB21" s="171">
        <f t="shared" si="18"/>
        <v>0</v>
      </c>
      <c r="CC21" s="171">
        <f t="shared" si="18"/>
        <v>0</v>
      </c>
      <c r="CD21" s="171">
        <f t="shared" si="18"/>
        <v>5</v>
      </c>
      <c r="CE21" s="171">
        <f t="shared" si="18"/>
        <v>5</v>
      </c>
      <c r="CF21" s="171">
        <f t="shared" si="18"/>
        <v>0</v>
      </c>
      <c r="CG21" s="171">
        <f t="shared" si="18"/>
        <v>0</v>
      </c>
      <c r="CH21" s="171">
        <f t="shared" si="18"/>
        <v>0</v>
      </c>
      <c r="CI21" s="171">
        <f t="shared" si="18"/>
        <v>0</v>
      </c>
      <c r="CJ21" s="171">
        <f t="shared" si="18"/>
        <v>0</v>
      </c>
      <c r="CK21" s="171">
        <f t="shared" si="18"/>
        <v>0</v>
      </c>
      <c r="CL21" s="171">
        <f t="shared" si="18"/>
        <v>0</v>
      </c>
      <c r="CM21" s="171">
        <f t="shared" si="18"/>
        <v>0</v>
      </c>
    </row>
    <row r="22" spans="1:91" ht="14.1" customHeight="1">
      <c r="A22" s="15">
        <v>1</v>
      </c>
      <c r="B22" s="2" t="s">
        <v>48</v>
      </c>
      <c r="C22" s="158" t="s">
        <v>259</v>
      </c>
      <c r="D22" s="158">
        <v>5</v>
      </c>
      <c r="E22" s="158"/>
      <c r="F22" s="158"/>
      <c r="G22" s="158"/>
      <c r="H22" s="162">
        <f t="shared" si="8"/>
        <v>56.56565656565656</v>
      </c>
      <c r="I22" s="2">
        <f t="shared" ref="I22:I31" si="19">J22+N22</f>
        <v>594</v>
      </c>
      <c r="J22" s="2">
        <f t="shared" ref="J22:J31" si="20">O22*O$6+P22*P$6+Q22*Q$6+R22*R$6+S22*S$6+T22*T$6+U22*U$6+V22*V$6+W22*W$6+X22*X$6+Y22*Y$6+Z22*Z$6</f>
        <v>336</v>
      </c>
      <c r="K22" s="2">
        <v>146</v>
      </c>
      <c r="L22" s="2"/>
      <c r="M22" s="2">
        <v>190</v>
      </c>
      <c r="N22" s="2">
        <v>258</v>
      </c>
      <c r="O22" s="2">
        <v>6</v>
      </c>
      <c r="P22" s="2">
        <v>6</v>
      </c>
      <c r="Q22" s="2">
        <v>6</v>
      </c>
      <c r="R22" s="2">
        <v>6</v>
      </c>
      <c r="S22" s="2">
        <v>6</v>
      </c>
      <c r="T22" s="2"/>
      <c r="U22" s="2"/>
      <c r="V22" s="2"/>
      <c r="W22" s="2"/>
      <c r="X22" s="2"/>
      <c r="Y22" s="2"/>
      <c r="Z22" s="2"/>
      <c r="AB22" s="170">
        <f t="shared" ref="AB22:AM31" si="21">IF(ISERROR(SEARCH(AB$7,$C22,1)),"-",IF(COUNTIF($C22,AB$7)=1,1,IF(ISERROR(SEARCH(CONCATENATE(AB$7,","),$C22,1)),IF(ISERROR(SEARCH(CONCATENATE(",",AB$7),$C22,1)),"-",1),1)))</f>
        <v>1</v>
      </c>
      <c r="AC22" s="170">
        <f t="shared" si="21"/>
        <v>1</v>
      </c>
      <c r="AD22" s="170">
        <f t="shared" si="21"/>
        <v>1</v>
      </c>
      <c r="AE22" s="170">
        <f t="shared" si="21"/>
        <v>1</v>
      </c>
      <c r="AF22" s="170" t="str">
        <f t="shared" si="21"/>
        <v>-</v>
      </c>
      <c r="AG22" s="170" t="str">
        <f t="shared" si="21"/>
        <v>-</v>
      </c>
      <c r="AH22" s="170" t="str">
        <f t="shared" si="21"/>
        <v>-</v>
      </c>
      <c r="AI22" s="170" t="str">
        <f t="shared" si="21"/>
        <v>-</v>
      </c>
      <c r="AJ22" s="170" t="str">
        <f t="shared" si="21"/>
        <v>-</v>
      </c>
      <c r="AK22" s="170" t="str">
        <f t="shared" si="21"/>
        <v>-</v>
      </c>
      <c r="AL22" s="170" t="str">
        <f t="shared" si="21"/>
        <v>-</v>
      </c>
      <c r="AM22" s="170" t="str">
        <f t="shared" si="21"/>
        <v>-</v>
      </c>
      <c r="AO22" s="169" t="str">
        <f t="shared" ref="AO22:AZ31" si="22">IF(ISERROR(SEARCH(AO$7,$D22,1)),"-",IF(COUNTIF($D22,AO$7)=1,1,IF(ISERROR(SEARCH(CONCATENATE(AO$7,","),$D22,1)),IF(ISERROR(SEARCH(CONCATENATE(",",AO$7),$D22,1)),"-",1),1)))</f>
        <v>-</v>
      </c>
      <c r="AP22" s="169" t="str">
        <f t="shared" si="22"/>
        <v>-</v>
      </c>
      <c r="AQ22" s="169" t="str">
        <f t="shared" si="22"/>
        <v>-</v>
      </c>
      <c r="AR22" s="169" t="str">
        <f t="shared" si="22"/>
        <v>-</v>
      </c>
      <c r="AS22" s="169">
        <f t="shared" si="22"/>
        <v>1</v>
      </c>
      <c r="AT22" s="169" t="str">
        <f t="shared" si="22"/>
        <v>-</v>
      </c>
      <c r="AU22" s="169" t="str">
        <f t="shared" si="22"/>
        <v>-</v>
      </c>
      <c r="AV22" s="169" t="str">
        <f t="shared" si="22"/>
        <v>-</v>
      </c>
      <c r="AW22" s="169" t="str">
        <f t="shared" si="22"/>
        <v>-</v>
      </c>
      <c r="AX22" s="169" t="str">
        <f t="shared" si="22"/>
        <v>-</v>
      </c>
      <c r="AY22" s="169" t="str">
        <f t="shared" si="22"/>
        <v>-</v>
      </c>
      <c r="AZ22" s="169" t="str">
        <f t="shared" si="22"/>
        <v>-</v>
      </c>
      <c r="BB22" s="169" t="str">
        <f t="shared" ref="BB22:BM31" si="23">IF(ISERROR(SEARCH(BB$7,$E22,1)),"-",IF(COUNTIF($E22,BB$7)=1,1,IF(ISERROR(SEARCH(CONCATENATE(BB$7,","),$E22,1)),IF(ISERROR(SEARCH(CONCATENATE(",",BB$7),$E22,1)),"-",1),1)))</f>
        <v>-</v>
      </c>
      <c r="BC22" s="169" t="str">
        <f t="shared" si="23"/>
        <v>-</v>
      </c>
      <c r="BD22" s="169" t="str">
        <f t="shared" si="23"/>
        <v>-</v>
      </c>
      <c r="BE22" s="169" t="str">
        <f t="shared" si="23"/>
        <v>-</v>
      </c>
      <c r="BF22" s="169" t="str">
        <f t="shared" si="23"/>
        <v>-</v>
      </c>
      <c r="BG22" s="169" t="str">
        <f t="shared" si="23"/>
        <v>-</v>
      </c>
      <c r="BH22" s="169" t="str">
        <f t="shared" si="23"/>
        <v>-</v>
      </c>
      <c r="BI22" s="169" t="str">
        <f t="shared" si="23"/>
        <v>-</v>
      </c>
      <c r="BJ22" s="169" t="str">
        <f t="shared" si="23"/>
        <v>-</v>
      </c>
      <c r="BK22" s="169" t="str">
        <f t="shared" si="23"/>
        <v>-</v>
      </c>
      <c r="BL22" s="169" t="str">
        <f t="shared" si="23"/>
        <v>-</v>
      </c>
      <c r="BM22" s="169" t="str">
        <f t="shared" si="23"/>
        <v>-</v>
      </c>
      <c r="BO22" s="169" t="str">
        <f t="shared" ref="BO22:BZ31" si="24">IF(ISERROR(SEARCH(BO$7,$F22,1)),"-",IF(COUNTIF($F22,BO$7)=1,1,IF(ISERROR(SEARCH(CONCATENATE(BO$7,","),$F22,1)),IF(ISERROR(SEARCH(CONCATENATE(",",BO$7),$F22,1)),"-",1),1)))</f>
        <v>-</v>
      </c>
      <c r="BP22" s="169" t="str">
        <f t="shared" si="24"/>
        <v>-</v>
      </c>
      <c r="BQ22" s="169" t="str">
        <f t="shared" si="24"/>
        <v>-</v>
      </c>
      <c r="BR22" s="169" t="str">
        <f t="shared" si="24"/>
        <v>-</v>
      </c>
      <c r="BS22" s="169" t="str">
        <f t="shared" si="24"/>
        <v>-</v>
      </c>
      <c r="BT22" s="169" t="str">
        <f t="shared" si="24"/>
        <v>-</v>
      </c>
      <c r="BU22" s="169" t="str">
        <f t="shared" si="24"/>
        <v>-</v>
      </c>
      <c r="BV22" s="169" t="str">
        <f t="shared" si="24"/>
        <v>-</v>
      </c>
      <c r="BW22" s="169" t="str">
        <f t="shared" si="24"/>
        <v>-</v>
      </c>
      <c r="BX22" s="169" t="str">
        <f t="shared" si="24"/>
        <v>-</v>
      </c>
      <c r="BY22" s="169" t="str">
        <f t="shared" si="24"/>
        <v>-</v>
      </c>
      <c r="BZ22" s="169" t="str">
        <f t="shared" si="24"/>
        <v>-</v>
      </c>
      <c r="CB22" s="169"/>
      <c r="CC22" s="169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</row>
    <row r="23" spans="1:91" ht="14.1" customHeight="1">
      <c r="A23" s="15">
        <v>2</v>
      </c>
      <c r="B23" s="2" t="s">
        <v>49</v>
      </c>
      <c r="C23" s="158">
        <v>4</v>
      </c>
      <c r="D23" s="158">
        <v>3</v>
      </c>
      <c r="E23" s="158"/>
      <c r="F23" s="158"/>
      <c r="G23" s="158"/>
      <c r="H23" s="162">
        <f t="shared" si="8"/>
        <v>50.370370370370367</v>
      </c>
      <c r="I23" s="2">
        <f t="shared" si="19"/>
        <v>270</v>
      </c>
      <c r="J23" s="2">
        <f t="shared" si="20"/>
        <v>136</v>
      </c>
      <c r="K23" s="2">
        <v>64</v>
      </c>
      <c r="L23" s="2">
        <v>58</v>
      </c>
      <c r="M23" s="2">
        <v>14</v>
      </c>
      <c r="N23" s="2">
        <v>134</v>
      </c>
      <c r="O23" s="2"/>
      <c r="P23" s="2">
        <v>4</v>
      </c>
      <c r="Q23" s="2">
        <v>4</v>
      </c>
      <c r="R23" s="2">
        <v>4</v>
      </c>
      <c r="S23" s="2"/>
      <c r="T23" s="2"/>
      <c r="U23" s="2"/>
      <c r="V23" s="2"/>
      <c r="W23" s="2"/>
      <c r="X23" s="2"/>
      <c r="Y23" s="2"/>
      <c r="Z23" s="2"/>
      <c r="AB23" s="170" t="str">
        <f t="shared" si="21"/>
        <v>-</v>
      </c>
      <c r="AC23" s="170" t="str">
        <f t="shared" si="21"/>
        <v>-</v>
      </c>
      <c r="AD23" s="170" t="str">
        <f t="shared" si="21"/>
        <v>-</v>
      </c>
      <c r="AE23" s="170">
        <f t="shared" si="21"/>
        <v>1</v>
      </c>
      <c r="AF23" s="170" t="str">
        <f t="shared" si="21"/>
        <v>-</v>
      </c>
      <c r="AG23" s="170" t="str">
        <f t="shared" si="21"/>
        <v>-</v>
      </c>
      <c r="AH23" s="170" t="str">
        <f t="shared" si="21"/>
        <v>-</v>
      </c>
      <c r="AI23" s="170" t="str">
        <f t="shared" si="21"/>
        <v>-</v>
      </c>
      <c r="AJ23" s="170" t="str">
        <f t="shared" si="21"/>
        <v>-</v>
      </c>
      <c r="AK23" s="170" t="str">
        <f t="shared" si="21"/>
        <v>-</v>
      </c>
      <c r="AL23" s="170" t="str">
        <f t="shared" si="21"/>
        <v>-</v>
      </c>
      <c r="AM23" s="170" t="str">
        <f t="shared" si="21"/>
        <v>-</v>
      </c>
      <c r="AO23" s="169" t="str">
        <f t="shared" si="22"/>
        <v>-</v>
      </c>
      <c r="AP23" s="169" t="str">
        <f t="shared" si="22"/>
        <v>-</v>
      </c>
      <c r="AQ23" s="169">
        <f t="shared" si="22"/>
        <v>1</v>
      </c>
      <c r="AR23" s="169" t="str">
        <f t="shared" si="22"/>
        <v>-</v>
      </c>
      <c r="AS23" s="169" t="str">
        <f t="shared" si="22"/>
        <v>-</v>
      </c>
      <c r="AT23" s="169" t="str">
        <f t="shared" si="22"/>
        <v>-</v>
      </c>
      <c r="AU23" s="169" t="str">
        <f t="shared" si="22"/>
        <v>-</v>
      </c>
      <c r="AV23" s="169" t="str">
        <f t="shared" si="22"/>
        <v>-</v>
      </c>
      <c r="AW23" s="169" t="str">
        <f t="shared" si="22"/>
        <v>-</v>
      </c>
      <c r="AX23" s="169" t="str">
        <f t="shared" si="22"/>
        <v>-</v>
      </c>
      <c r="AY23" s="169" t="str">
        <f t="shared" si="22"/>
        <v>-</v>
      </c>
      <c r="AZ23" s="169" t="str">
        <f t="shared" si="22"/>
        <v>-</v>
      </c>
      <c r="BB23" s="169" t="str">
        <f t="shared" si="23"/>
        <v>-</v>
      </c>
      <c r="BC23" s="169" t="str">
        <f t="shared" si="23"/>
        <v>-</v>
      </c>
      <c r="BD23" s="169" t="str">
        <f t="shared" si="23"/>
        <v>-</v>
      </c>
      <c r="BE23" s="169" t="str">
        <f t="shared" si="23"/>
        <v>-</v>
      </c>
      <c r="BF23" s="169" t="str">
        <f t="shared" si="23"/>
        <v>-</v>
      </c>
      <c r="BG23" s="169" t="str">
        <f t="shared" si="23"/>
        <v>-</v>
      </c>
      <c r="BH23" s="169" t="str">
        <f t="shared" si="23"/>
        <v>-</v>
      </c>
      <c r="BI23" s="169" t="str">
        <f t="shared" si="23"/>
        <v>-</v>
      </c>
      <c r="BJ23" s="169" t="str">
        <f t="shared" si="23"/>
        <v>-</v>
      </c>
      <c r="BK23" s="169" t="str">
        <f t="shared" si="23"/>
        <v>-</v>
      </c>
      <c r="BL23" s="169" t="str">
        <f t="shared" si="23"/>
        <v>-</v>
      </c>
      <c r="BM23" s="169" t="str">
        <f t="shared" si="23"/>
        <v>-</v>
      </c>
      <c r="BO23" s="169" t="str">
        <f t="shared" si="24"/>
        <v>-</v>
      </c>
      <c r="BP23" s="169" t="str">
        <f t="shared" si="24"/>
        <v>-</v>
      </c>
      <c r="BQ23" s="169" t="str">
        <f t="shared" si="24"/>
        <v>-</v>
      </c>
      <c r="BR23" s="169" t="str">
        <f t="shared" si="24"/>
        <v>-</v>
      </c>
      <c r="BS23" s="169" t="str">
        <f t="shared" si="24"/>
        <v>-</v>
      </c>
      <c r="BT23" s="169" t="str">
        <f t="shared" si="24"/>
        <v>-</v>
      </c>
      <c r="BU23" s="169" t="str">
        <f t="shared" si="24"/>
        <v>-</v>
      </c>
      <c r="BV23" s="169" t="str">
        <f t="shared" si="24"/>
        <v>-</v>
      </c>
      <c r="BW23" s="169" t="str">
        <f t="shared" si="24"/>
        <v>-</v>
      </c>
      <c r="BX23" s="169" t="str">
        <f t="shared" si="24"/>
        <v>-</v>
      </c>
      <c r="BY23" s="169" t="str">
        <f t="shared" si="24"/>
        <v>-</v>
      </c>
      <c r="BZ23" s="169" t="str">
        <f t="shared" si="24"/>
        <v>-</v>
      </c>
      <c r="CB23" s="169"/>
      <c r="CC23" s="169"/>
      <c r="CD23" s="169"/>
      <c r="CE23" s="169"/>
      <c r="CF23" s="169"/>
      <c r="CG23" s="169"/>
      <c r="CH23" s="169"/>
      <c r="CI23" s="169"/>
      <c r="CJ23" s="169"/>
      <c r="CK23" s="169"/>
      <c r="CL23" s="169"/>
      <c r="CM23" s="169"/>
    </row>
    <row r="24" spans="1:91" ht="14.1" customHeight="1">
      <c r="A24" s="15">
        <v>3</v>
      </c>
      <c r="B24" s="2" t="s">
        <v>50</v>
      </c>
      <c r="C24" s="158">
        <v>1</v>
      </c>
      <c r="D24" s="158"/>
      <c r="E24" s="158"/>
      <c r="F24" s="158"/>
      <c r="G24" s="158"/>
      <c r="H24" s="162">
        <f t="shared" si="8"/>
        <v>51.851851851851848</v>
      </c>
      <c r="I24" s="2">
        <f t="shared" si="19"/>
        <v>108</v>
      </c>
      <c r="J24" s="2">
        <f t="shared" si="20"/>
        <v>56</v>
      </c>
      <c r="K24" s="2">
        <v>40</v>
      </c>
      <c r="L24" s="2">
        <v>16</v>
      </c>
      <c r="M24" s="2"/>
      <c r="N24" s="2">
        <v>52</v>
      </c>
      <c r="O24" s="2">
        <v>4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B24" s="170">
        <f t="shared" si="21"/>
        <v>1</v>
      </c>
      <c r="AC24" s="170" t="str">
        <f t="shared" si="21"/>
        <v>-</v>
      </c>
      <c r="AD24" s="170" t="str">
        <f t="shared" si="21"/>
        <v>-</v>
      </c>
      <c r="AE24" s="170" t="str">
        <f t="shared" si="21"/>
        <v>-</v>
      </c>
      <c r="AF24" s="170" t="str">
        <f t="shared" si="21"/>
        <v>-</v>
      </c>
      <c r="AG24" s="170" t="str">
        <f t="shared" si="21"/>
        <v>-</v>
      </c>
      <c r="AH24" s="170" t="str">
        <f t="shared" si="21"/>
        <v>-</v>
      </c>
      <c r="AI24" s="170" t="str">
        <f t="shared" si="21"/>
        <v>-</v>
      </c>
      <c r="AJ24" s="170" t="str">
        <f t="shared" si="21"/>
        <v>-</v>
      </c>
      <c r="AK24" s="170" t="str">
        <f t="shared" si="21"/>
        <v>-</v>
      </c>
      <c r="AL24" s="170" t="str">
        <f t="shared" si="21"/>
        <v>-</v>
      </c>
      <c r="AM24" s="170" t="str">
        <f t="shared" si="21"/>
        <v>-</v>
      </c>
      <c r="AO24" s="169" t="str">
        <f t="shared" si="22"/>
        <v>-</v>
      </c>
      <c r="AP24" s="169" t="str">
        <f t="shared" si="22"/>
        <v>-</v>
      </c>
      <c r="AQ24" s="169" t="str">
        <f t="shared" si="22"/>
        <v>-</v>
      </c>
      <c r="AR24" s="169" t="str">
        <f t="shared" si="22"/>
        <v>-</v>
      </c>
      <c r="AS24" s="169" t="str">
        <f t="shared" si="22"/>
        <v>-</v>
      </c>
      <c r="AT24" s="169" t="str">
        <f t="shared" si="22"/>
        <v>-</v>
      </c>
      <c r="AU24" s="169" t="str">
        <f t="shared" si="22"/>
        <v>-</v>
      </c>
      <c r="AV24" s="169" t="str">
        <f t="shared" si="22"/>
        <v>-</v>
      </c>
      <c r="AW24" s="169" t="str">
        <f t="shared" si="22"/>
        <v>-</v>
      </c>
      <c r="AX24" s="169" t="str">
        <f t="shared" si="22"/>
        <v>-</v>
      </c>
      <c r="AY24" s="169" t="str">
        <f t="shared" si="22"/>
        <v>-</v>
      </c>
      <c r="AZ24" s="169" t="str">
        <f t="shared" si="22"/>
        <v>-</v>
      </c>
      <c r="BB24" s="169" t="str">
        <f t="shared" si="23"/>
        <v>-</v>
      </c>
      <c r="BC24" s="169" t="str">
        <f t="shared" si="23"/>
        <v>-</v>
      </c>
      <c r="BD24" s="169" t="str">
        <f t="shared" si="23"/>
        <v>-</v>
      </c>
      <c r="BE24" s="169" t="str">
        <f t="shared" si="23"/>
        <v>-</v>
      </c>
      <c r="BF24" s="169" t="str">
        <f t="shared" si="23"/>
        <v>-</v>
      </c>
      <c r="BG24" s="169" t="str">
        <f t="shared" si="23"/>
        <v>-</v>
      </c>
      <c r="BH24" s="169" t="str">
        <f t="shared" si="23"/>
        <v>-</v>
      </c>
      <c r="BI24" s="169" t="str">
        <f t="shared" si="23"/>
        <v>-</v>
      </c>
      <c r="BJ24" s="169" t="str">
        <f t="shared" si="23"/>
        <v>-</v>
      </c>
      <c r="BK24" s="169" t="str">
        <f t="shared" si="23"/>
        <v>-</v>
      </c>
      <c r="BL24" s="169" t="str">
        <f t="shared" si="23"/>
        <v>-</v>
      </c>
      <c r="BM24" s="169" t="str">
        <f t="shared" si="23"/>
        <v>-</v>
      </c>
      <c r="BO24" s="169" t="str">
        <f t="shared" si="24"/>
        <v>-</v>
      </c>
      <c r="BP24" s="169" t="str">
        <f t="shared" si="24"/>
        <v>-</v>
      </c>
      <c r="BQ24" s="169" t="str">
        <f t="shared" si="24"/>
        <v>-</v>
      </c>
      <c r="BR24" s="169" t="str">
        <f t="shared" si="24"/>
        <v>-</v>
      </c>
      <c r="BS24" s="169" t="str">
        <f t="shared" si="24"/>
        <v>-</v>
      </c>
      <c r="BT24" s="169" t="str">
        <f t="shared" si="24"/>
        <v>-</v>
      </c>
      <c r="BU24" s="169" t="str">
        <f t="shared" si="24"/>
        <v>-</v>
      </c>
      <c r="BV24" s="169" t="str">
        <f t="shared" si="24"/>
        <v>-</v>
      </c>
      <c r="BW24" s="169" t="str">
        <f t="shared" si="24"/>
        <v>-</v>
      </c>
      <c r="BX24" s="169" t="str">
        <f t="shared" si="24"/>
        <v>-</v>
      </c>
      <c r="BY24" s="169" t="str">
        <f t="shared" si="24"/>
        <v>-</v>
      </c>
      <c r="BZ24" s="169" t="str">
        <f t="shared" si="24"/>
        <v>-</v>
      </c>
      <c r="CB24" s="169"/>
      <c r="CC24" s="169"/>
      <c r="CD24" s="169"/>
      <c r="CE24" s="169"/>
      <c r="CF24" s="169"/>
      <c r="CG24" s="169"/>
      <c r="CH24" s="169"/>
      <c r="CI24" s="169"/>
      <c r="CJ24" s="169"/>
      <c r="CK24" s="169"/>
      <c r="CL24" s="169"/>
      <c r="CM24" s="169"/>
    </row>
    <row r="25" spans="1:91">
      <c r="A25" s="15">
        <v>4</v>
      </c>
      <c r="B25" s="2" t="s">
        <v>51</v>
      </c>
      <c r="C25" s="158">
        <v>3</v>
      </c>
      <c r="D25" s="158">
        <v>4</v>
      </c>
      <c r="E25" s="158"/>
      <c r="F25" s="158"/>
      <c r="G25" s="158" t="s">
        <v>251</v>
      </c>
      <c r="H25" s="162">
        <f t="shared" si="8"/>
        <v>55.026455026455025</v>
      </c>
      <c r="I25" s="2">
        <f t="shared" si="19"/>
        <v>189</v>
      </c>
      <c r="J25" s="2">
        <f t="shared" si="20"/>
        <v>104</v>
      </c>
      <c r="K25" s="2">
        <v>54</v>
      </c>
      <c r="L25" s="2"/>
      <c r="M25" s="2">
        <v>50</v>
      </c>
      <c r="N25" s="2">
        <v>85</v>
      </c>
      <c r="O25" s="2"/>
      <c r="P25" s="2"/>
      <c r="Q25" s="2">
        <v>4</v>
      </c>
      <c r="R25" s="2">
        <v>4</v>
      </c>
      <c r="S25" s="2"/>
      <c r="T25" s="2"/>
      <c r="U25" s="2"/>
      <c r="V25" s="2"/>
      <c r="W25" s="2"/>
      <c r="X25" s="2"/>
      <c r="Y25" s="2"/>
      <c r="Z25" s="2"/>
      <c r="AB25" s="170" t="str">
        <f t="shared" si="21"/>
        <v>-</v>
      </c>
      <c r="AC25" s="170" t="str">
        <f t="shared" si="21"/>
        <v>-</v>
      </c>
      <c r="AD25" s="170">
        <f t="shared" si="21"/>
        <v>1</v>
      </c>
      <c r="AE25" s="170" t="str">
        <f t="shared" si="21"/>
        <v>-</v>
      </c>
      <c r="AF25" s="170" t="str">
        <f t="shared" si="21"/>
        <v>-</v>
      </c>
      <c r="AG25" s="170" t="str">
        <f t="shared" si="21"/>
        <v>-</v>
      </c>
      <c r="AH25" s="170" t="str">
        <f t="shared" si="21"/>
        <v>-</v>
      </c>
      <c r="AI25" s="170" t="str">
        <f t="shared" si="21"/>
        <v>-</v>
      </c>
      <c r="AJ25" s="170" t="str">
        <f t="shared" si="21"/>
        <v>-</v>
      </c>
      <c r="AK25" s="170" t="str">
        <f t="shared" si="21"/>
        <v>-</v>
      </c>
      <c r="AL25" s="170" t="str">
        <f t="shared" si="21"/>
        <v>-</v>
      </c>
      <c r="AM25" s="170" t="str">
        <f t="shared" si="21"/>
        <v>-</v>
      </c>
      <c r="AO25" s="169" t="str">
        <f t="shared" si="22"/>
        <v>-</v>
      </c>
      <c r="AP25" s="169" t="str">
        <f t="shared" si="22"/>
        <v>-</v>
      </c>
      <c r="AQ25" s="169" t="str">
        <f t="shared" si="22"/>
        <v>-</v>
      </c>
      <c r="AR25" s="169">
        <f t="shared" si="22"/>
        <v>1</v>
      </c>
      <c r="AS25" s="169" t="str">
        <f t="shared" si="22"/>
        <v>-</v>
      </c>
      <c r="AT25" s="169" t="str">
        <f t="shared" si="22"/>
        <v>-</v>
      </c>
      <c r="AU25" s="169" t="str">
        <f t="shared" si="22"/>
        <v>-</v>
      </c>
      <c r="AV25" s="169" t="str">
        <f t="shared" si="22"/>
        <v>-</v>
      </c>
      <c r="AW25" s="169" t="str">
        <f t="shared" si="22"/>
        <v>-</v>
      </c>
      <c r="AX25" s="169" t="str">
        <f t="shared" si="22"/>
        <v>-</v>
      </c>
      <c r="AY25" s="169" t="str">
        <f t="shared" si="22"/>
        <v>-</v>
      </c>
      <c r="AZ25" s="169" t="str">
        <f t="shared" si="22"/>
        <v>-</v>
      </c>
      <c r="BB25" s="169" t="str">
        <f t="shared" si="23"/>
        <v>-</v>
      </c>
      <c r="BC25" s="169" t="str">
        <f t="shared" si="23"/>
        <v>-</v>
      </c>
      <c r="BD25" s="169" t="str">
        <f t="shared" si="23"/>
        <v>-</v>
      </c>
      <c r="BE25" s="169" t="str">
        <f t="shared" si="23"/>
        <v>-</v>
      </c>
      <c r="BF25" s="169" t="str">
        <f t="shared" si="23"/>
        <v>-</v>
      </c>
      <c r="BG25" s="169" t="str">
        <f t="shared" si="23"/>
        <v>-</v>
      </c>
      <c r="BH25" s="169" t="str">
        <f t="shared" si="23"/>
        <v>-</v>
      </c>
      <c r="BI25" s="169" t="str">
        <f t="shared" si="23"/>
        <v>-</v>
      </c>
      <c r="BJ25" s="169" t="str">
        <f t="shared" si="23"/>
        <v>-</v>
      </c>
      <c r="BK25" s="169" t="str">
        <f t="shared" si="23"/>
        <v>-</v>
      </c>
      <c r="BL25" s="169" t="str">
        <f t="shared" si="23"/>
        <v>-</v>
      </c>
      <c r="BM25" s="169" t="str">
        <f t="shared" si="23"/>
        <v>-</v>
      </c>
      <c r="BO25" s="169" t="str">
        <f t="shared" si="24"/>
        <v>-</v>
      </c>
      <c r="BP25" s="169" t="str">
        <f t="shared" si="24"/>
        <v>-</v>
      </c>
      <c r="BQ25" s="169" t="str">
        <f t="shared" si="24"/>
        <v>-</v>
      </c>
      <c r="BR25" s="169" t="str">
        <f t="shared" si="24"/>
        <v>-</v>
      </c>
      <c r="BS25" s="169" t="str">
        <f t="shared" si="24"/>
        <v>-</v>
      </c>
      <c r="BT25" s="169" t="str">
        <f t="shared" si="24"/>
        <v>-</v>
      </c>
      <c r="BU25" s="169" t="str">
        <f t="shared" si="24"/>
        <v>-</v>
      </c>
      <c r="BV25" s="169" t="str">
        <f t="shared" si="24"/>
        <v>-</v>
      </c>
      <c r="BW25" s="169" t="str">
        <f t="shared" si="24"/>
        <v>-</v>
      </c>
      <c r="BX25" s="169" t="str">
        <f t="shared" si="24"/>
        <v>-</v>
      </c>
      <c r="BY25" s="169" t="str">
        <f t="shared" si="24"/>
        <v>-</v>
      </c>
      <c r="BZ25" s="169" t="str">
        <f t="shared" si="24"/>
        <v>-</v>
      </c>
      <c r="CB25" s="169"/>
      <c r="CC25" s="169"/>
      <c r="CD25" s="169">
        <v>3</v>
      </c>
      <c r="CE25" s="169">
        <v>3</v>
      </c>
      <c r="CF25" s="169"/>
      <c r="CG25" s="169"/>
      <c r="CH25" s="169"/>
      <c r="CI25" s="169"/>
      <c r="CJ25" s="169"/>
      <c r="CK25" s="169"/>
      <c r="CL25" s="169"/>
      <c r="CM25" s="169"/>
    </row>
    <row r="26" spans="1:91">
      <c r="A26" s="15">
        <v>5</v>
      </c>
      <c r="B26" s="67" t="s">
        <v>52</v>
      </c>
      <c r="C26" s="158"/>
      <c r="D26" s="158"/>
      <c r="E26" s="158"/>
      <c r="F26" s="158"/>
      <c r="G26" s="158"/>
      <c r="H26" s="162"/>
      <c r="I26" s="2">
        <f t="shared" si="19"/>
        <v>0</v>
      </c>
      <c r="J26" s="2">
        <f t="shared" si="20"/>
        <v>0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B26" s="170" t="str">
        <f t="shared" si="21"/>
        <v>-</v>
      </c>
      <c r="AC26" s="170" t="str">
        <f t="shared" si="21"/>
        <v>-</v>
      </c>
      <c r="AD26" s="170" t="str">
        <f t="shared" si="21"/>
        <v>-</v>
      </c>
      <c r="AE26" s="170" t="str">
        <f t="shared" si="21"/>
        <v>-</v>
      </c>
      <c r="AF26" s="170" t="str">
        <f t="shared" si="21"/>
        <v>-</v>
      </c>
      <c r="AG26" s="170" t="str">
        <f t="shared" si="21"/>
        <v>-</v>
      </c>
      <c r="AH26" s="170" t="str">
        <f t="shared" si="21"/>
        <v>-</v>
      </c>
      <c r="AI26" s="170" t="str">
        <f t="shared" si="21"/>
        <v>-</v>
      </c>
      <c r="AJ26" s="170" t="str">
        <f t="shared" si="21"/>
        <v>-</v>
      </c>
      <c r="AK26" s="170" t="str">
        <f t="shared" si="21"/>
        <v>-</v>
      </c>
      <c r="AL26" s="170" t="str">
        <f t="shared" si="21"/>
        <v>-</v>
      </c>
      <c r="AM26" s="170" t="str">
        <f t="shared" si="21"/>
        <v>-</v>
      </c>
      <c r="AO26" s="169" t="str">
        <f t="shared" si="22"/>
        <v>-</v>
      </c>
      <c r="AP26" s="169" t="str">
        <f t="shared" si="22"/>
        <v>-</v>
      </c>
      <c r="AQ26" s="169" t="str">
        <f t="shared" si="22"/>
        <v>-</v>
      </c>
      <c r="AR26" s="169" t="str">
        <f t="shared" si="22"/>
        <v>-</v>
      </c>
      <c r="AS26" s="169" t="str">
        <f t="shared" si="22"/>
        <v>-</v>
      </c>
      <c r="AT26" s="169" t="str">
        <f t="shared" si="22"/>
        <v>-</v>
      </c>
      <c r="AU26" s="169" t="str">
        <f t="shared" si="22"/>
        <v>-</v>
      </c>
      <c r="AV26" s="169" t="str">
        <f t="shared" si="22"/>
        <v>-</v>
      </c>
      <c r="AW26" s="169" t="str">
        <f t="shared" si="22"/>
        <v>-</v>
      </c>
      <c r="AX26" s="169" t="str">
        <f t="shared" si="22"/>
        <v>-</v>
      </c>
      <c r="AY26" s="169" t="str">
        <f t="shared" si="22"/>
        <v>-</v>
      </c>
      <c r="AZ26" s="169" t="str">
        <f t="shared" si="22"/>
        <v>-</v>
      </c>
      <c r="BB26" s="169" t="str">
        <f t="shared" si="23"/>
        <v>-</v>
      </c>
      <c r="BC26" s="169" t="str">
        <f t="shared" si="23"/>
        <v>-</v>
      </c>
      <c r="BD26" s="169" t="str">
        <f t="shared" si="23"/>
        <v>-</v>
      </c>
      <c r="BE26" s="169" t="str">
        <f t="shared" si="23"/>
        <v>-</v>
      </c>
      <c r="BF26" s="169" t="str">
        <f t="shared" si="23"/>
        <v>-</v>
      </c>
      <c r="BG26" s="169" t="str">
        <f t="shared" si="23"/>
        <v>-</v>
      </c>
      <c r="BH26" s="169" t="str">
        <f t="shared" si="23"/>
        <v>-</v>
      </c>
      <c r="BI26" s="169" t="str">
        <f t="shared" si="23"/>
        <v>-</v>
      </c>
      <c r="BJ26" s="169" t="str">
        <f t="shared" si="23"/>
        <v>-</v>
      </c>
      <c r="BK26" s="169" t="str">
        <f t="shared" si="23"/>
        <v>-</v>
      </c>
      <c r="BL26" s="169" t="str">
        <f t="shared" si="23"/>
        <v>-</v>
      </c>
      <c r="BM26" s="169" t="str">
        <f t="shared" si="23"/>
        <v>-</v>
      </c>
      <c r="BO26" s="169" t="str">
        <f t="shared" si="24"/>
        <v>-</v>
      </c>
      <c r="BP26" s="169" t="str">
        <f t="shared" si="24"/>
        <v>-</v>
      </c>
      <c r="BQ26" s="169" t="str">
        <f t="shared" si="24"/>
        <v>-</v>
      </c>
      <c r="BR26" s="169" t="str">
        <f t="shared" si="24"/>
        <v>-</v>
      </c>
      <c r="BS26" s="169" t="str">
        <f t="shared" si="24"/>
        <v>-</v>
      </c>
      <c r="BT26" s="169" t="str">
        <f t="shared" si="24"/>
        <v>-</v>
      </c>
      <c r="BU26" s="169" t="str">
        <f t="shared" si="24"/>
        <v>-</v>
      </c>
      <c r="BV26" s="169" t="str">
        <f t="shared" si="24"/>
        <v>-</v>
      </c>
      <c r="BW26" s="169" t="str">
        <f t="shared" si="24"/>
        <v>-</v>
      </c>
      <c r="BX26" s="169" t="str">
        <f t="shared" si="24"/>
        <v>-</v>
      </c>
      <c r="BY26" s="169" t="str">
        <f t="shared" si="24"/>
        <v>-</v>
      </c>
      <c r="BZ26" s="169" t="str">
        <f t="shared" si="24"/>
        <v>-</v>
      </c>
      <c r="CB26" s="169"/>
      <c r="CC26" s="169"/>
      <c r="CD26" s="169"/>
      <c r="CE26" s="169"/>
      <c r="CF26" s="169"/>
      <c r="CG26" s="169"/>
      <c r="CH26" s="169"/>
      <c r="CI26" s="169"/>
      <c r="CJ26" s="169"/>
      <c r="CK26" s="169"/>
      <c r="CL26" s="169"/>
      <c r="CM26" s="169"/>
    </row>
    <row r="27" spans="1:91">
      <c r="A27" s="15"/>
      <c r="B27" s="2" t="s">
        <v>53</v>
      </c>
      <c r="C27" s="158">
        <v>3</v>
      </c>
      <c r="D27" s="158">
        <v>1.4</v>
      </c>
      <c r="E27" s="158"/>
      <c r="F27" s="158"/>
      <c r="G27" s="175" t="s">
        <v>252</v>
      </c>
      <c r="H27" s="162">
        <f t="shared" ref="H27:H67" si="25">J27/I27*100</f>
        <v>62.962962962962962</v>
      </c>
      <c r="I27" s="2">
        <f t="shared" si="19"/>
        <v>216</v>
      </c>
      <c r="J27" s="2">
        <f t="shared" si="20"/>
        <v>136</v>
      </c>
      <c r="K27" s="2">
        <v>56</v>
      </c>
      <c r="L27" s="2">
        <v>80</v>
      </c>
      <c r="M27" s="2"/>
      <c r="N27" s="2">
        <v>80</v>
      </c>
      <c r="O27" s="2">
        <v>3</v>
      </c>
      <c r="P27" s="2">
        <v>2</v>
      </c>
      <c r="Q27" s="2">
        <v>3</v>
      </c>
      <c r="R27" s="2">
        <v>3</v>
      </c>
      <c r="S27" s="2"/>
      <c r="T27" s="2"/>
      <c r="U27" s="2"/>
      <c r="V27" s="2"/>
      <c r="W27" s="2"/>
      <c r="X27" s="2"/>
      <c r="Y27" s="2"/>
      <c r="Z27" s="2"/>
      <c r="AB27" s="170" t="str">
        <f t="shared" si="21"/>
        <v>-</v>
      </c>
      <c r="AC27" s="170" t="str">
        <f t="shared" si="21"/>
        <v>-</v>
      </c>
      <c r="AD27" s="170">
        <f t="shared" si="21"/>
        <v>1</v>
      </c>
      <c r="AE27" s="170" t="str">
        <f t="shared" si="21"/>
        <v>-</v>
      </c>
      <c r="AF27" s="170" t="str">
        <f t="shared" si="21"/>
        <v>-</v>
      </c>
      <c r="AG27" s="170" t="str">
        <f t="shared" si="21"/>
        <v>-</v>
      </c>
      <c r="AH27" s="170" t="str">
        <f t="shared" si="21"/>
        <v>-</v>
      </c>
      <c r="AI27" s="170" t="str">
        <f t="shared" si="21"/>
        <v>-</v>
      </c>
      <c r="AJ27" s="170" t="str">
        <f t="shared" si="21"/>
        <v>-</v>
      </c>
      <c r="AK27" s="170" t="str">
        <f t="shared" si="21"/>
        <v>-</v>
      </c>
      <c r="AL27" s="170" t="str">
        <f t="shared" si="21"/>
        <v>-</v>
      </c>
      <c r="AM27" s="170" t="str">
        <f t="shared" si="21"/>
        <v>-</v>
      </c>
      <c r="AO27" s="169">
        <f t="shared" si="22"/>
        <v>1</v>
      </c>
      <c r="AP27" s="169" t="str">
        <f t="shared" si="22"/>
        <v>-</v>
      </c>
      <c r="AQ27" s="169" t="str">
        <f t="shared" si="22"/>
        <v>-</v>
      </c>
      <c r="AR27" s="169">
        <f t="shared" si="22"/>
        <v>1</v>
      </c>
      <c r="AS27" s="169" t="str">
        <f t="shared" si="22"/>
        <v>-</v>
      </c>
      <c r="AT27" s="169" t="str">
        <f t="shared" si="22"/>
        <v>-</v>
      </c>
      <c r="AU27" s="169" t="str">
        <f t="shared" si="22"/>
        <v>-</v>
      </c>
      <c r="AV27" s="169" t="str">
        <f t="shared" si="22"/>
        <v>-</v>
      </c>
      <c r="AW27" s="169" t="str">
        <f t="shared" si="22"/>
        <v>-</v>
      </c>
      <c r="AX27" s="169" t="str">
        <f t="shared" si="22"/>
        <v>-</v>
      </c>
      <c r="AY27" s="169" t="str">
        <f t="shared" si="22"/>
        <v>-</v>
      </c>
      <c r="AZ27" s="169" t="str">
        <f t="shared" si="22"/>
        <v>-</v>
      </c>
      <c r="BB27" s="169" t="str">
        <f t="shared" si="23"/>
        <v>-</v>
      </c>
      <c r="BC27" s="169" t="str">
        <f t="shared" si="23"/>
        <v>-</v>
      </c>
      <c r="BD27" s="169" t="str">
        <f t="shared" si="23"/>
        <v>-</v>
      </c>
      <c r="BE27" s="169" t="str">
        <f t="shared" si="23"/>
        <v>-</v>
      </c>
      <c r="BF27" s="169" t="str">
        <f t="shared" si="23"/>
        <v>-</v>
      </c>
      <c r="BG27" s="169" t="str">
        <f t="shared" si="23"/>
        <v>-</v>
      </c>
      <c r="BH27" s="169" t="str">
        <f t="shared" si="23"/>
        <v>-</v>
      </c>
      <c r="BI27" s="169" t="str">
        <f t="shared" si="23"/>
        <v>-</v>
      </c>
      <c r="BJ27" s="169" t="str">
        <f t="shared" si="23"/>
        <v>-</v>
      </c>
      <c r="BK27" s="169" t="str">
        <f t="shared" si="23"/>
        <v>-</v>
      </c>
      <c r="BL27" s="169" t="str">
        <f t="shared" si="23"/>
        <v>-</v>
      </c>
      <c r="BM27" s="169" t="str">
        <f t="shared" si="23"/>
        <v>-</v>
      </c>
      <c r="BO27" s="169" t="str">
        <f t="shared" si="24"/>
        <v>-</v>
      </c>
      <c r="BP27" s="169" t="str">
        <f t="shared" si="24"/>
        <v>-</v>
      </c>
      <c r="BQ27" s="169" t="str">
        <f t="shared" si="24"/>
        <v>-</v>
      </c>
      <c r="BR27" s="169" t="str">
        <f t="shared" si="24"/>
        <v>-</v>
      </c>
      <c r="BS27" s="169" t="str">
        <f t="shared" si="24"/>
        <v>-</v>
      </c>
      <c r="BT27" s="169" t="str">
        <f t="shared" si="24"/>
        <v>-</v>
      </c>
      <c r="BU27" s="169" t="str">
        <f t="shared" si="24"/>
        <v>-</v>
      </c>
      <c r="BV27" s="169" t="str">
        <f t="shared" si="24"/>
        <v>-</v>
      </c>
      <c r="BW27" s="169" t="str">
        <f t="shared" si="24"/>
        <v>-</v>
      </c>
      <c r="BX27" s="169" t="str">
        <f t="shared" si="24"/>
        <v>-</v>
      </c>
      <c r="BY27" s="169" t="str">
        <f t="shared" si="24"/>
        <v>-</v>
      </c>
      <c r="BZ27" s="169" t="str">
        <f t="shared" si="24"/>
        <v>-</v>
      </c>
      <c r="CB27" s="169"/>
      <c r="CC27" s="169"/>
      <c r="CD27" s="169">
        <v>2</v>
      </c>
      <c r="CE27" s="169">
        <v>2</v>
      </c>
      <c r="CF27" s="169"/>
      <c r="CG27" s="169"/>
      <c r="CH27" s="169"/>
      <c r="CI27" s="169"/>
      <c r="CJ27" s="169"/>
      <c r="CK27" s="169"/>
      <c r="CL27" s="169"/>
      <c r="CM27" s="169"/>
    </row>
    <row r="28" spans="1:91">
      <c r="A28" s="15">
        <v>6</v>
      </c>
      <c r="B28" t="s">
        <v>54</v>
      </c>
      <c r="C28" s="158"/>
      <c r="D28" s="158">
        <v>6</v>
      </c>
      <c r="E28" s="158"/>
      <c r="F28" s="158"/>
      <c r="G28" s="158"/>
      <c r="H28" s="162">
        <f t="shared" si="25"/>
        <v>44.444444444444443</v>
      </c>
      <c r="I28" s="2">
        <f t="shared" si="19"/>
        <v>54</v>
      </c>
      <c r="J28" s="2">
        <f t="shared" si="20"/>
        <v>24</v>
      </c>
      <c r="K28" s="2">
        <v>16</v>
      </c>
      <c r="L28" s="2">
        <v>8</v>
      </c>
      <c r="M28" s="2">
        <v>0</v>
      </c>
      <c r="N28" s="2">
        <v>30</v>
      </c>
      <c r="O28" s="2"/>
      <c r="P28" s="2"/>
      <c r="Q28" s="2"/>
      <c r="R28" s="2"/>
      <c r="S28" s="2"/>
      <c r="T28" s="2">
        <v>2</v>
      </c>
      <c r="U28" s="2"/>
      <c r="V28" s="2"/>
      <c r="W28" s="2"/>
      <c r="X28" s="2"/>
      <c r="Y28" s="2"/>
      <c r="Z28" s="2"/>
      <c r="AB28" s="170" t="str">
        <f t="shared" si="21"/>
        <v>-</v>
      </c>
      <c r="AC28" s="170" t="str">
        <f t="shared" si="21"/>
        <v>-</v>
      </c>
      <c r="AD28" s="170" t="str">
        <f t="shared" si="21"/>
        <v>-</v>
      </c>
      <c r="AE28" s="170" t="str">
        <f t="shared" si="21"/>
        <v>-</v>
      </c>
      <c r="AF28" s="170" t="str">
        <f t="shared" si="21"/>
        <v>-</v>
      </c>
      <c r="AG28" s="170" t="str">
        <f t="shared" si="21"/>
        <v>-</v>
      </c>
      <c r="AH28" s="170" t="str">
        <f t="shared" si="21"/>
        <v>-</v>
      </c>
      <c r="AI28" s="170" t="str">
        <f t="shared" si="21"/>
        <v>-</v>
      </c>
      <c r="AJ28" s="170" t="str">
        <f t="shared" si="21"/>
        <v>-</v>
      </c>
      <c r="AK28" s="170" t="str">
        <f t="shared" si="21"/>
        <v>-</v>
      </c>
      <c r="AL28" s="170" t="str">
        <f t="shared" si="21"/>
        <v>-</v>
      </c>
      <c r="AM28" s="170" t="str">
        <f t="shared" si="21"/>
        <v>-</v>
      </c>
      <c r="AO28" s="169" t="str">
        <f t="shared" si="22"/>
        <v>-</v>
      </c>
      <c r="AP28" s="169" t="str">
        <f t="shared" si="22"/>
        <v>-</v>
      </c>
      <c r="AQ28" s="169" t="str">
        <f t="shared" si="22"/>
        <v>-</v>
      </c>
      <c r="AR28" s="169" t="str">
        <f t="shared" si="22"/>
        <v>-</v>
      </c>
      <c r="AS28" s="169" t="str">
        <f t="shared" si="22"/>
        <v>-</v>
      </c>
      <c r="AT28" s="169">
        <f t="shared" si="22"/>
        <v>1</v>
      </c>
      <c r="AU28" s="169" t="str">
        <f t="shared" si="22"/>
        <v>-</v>
      </c>
      <c r="AV28" s="169" t="str">
        <f t="shared" si="22"/>
        <v>-</v>
      </c>
      <c r="AW28" s="169" t="str">
        <f t="shared" si="22"/>
        <v>-</v>
      </c>
      <c r="AX28" s="169" t="str">
        <f t="shared" si="22"/>
        <v>-</v>
      </c>
      <c r="AY28" s="169" t="str">
        <f t="shared" si="22"/>
        <v>-</v>
      </c>
      <c r="AZ28" s="169" t="str">
        <f t="shared" si="22"/>
        <v>-</v>
      </c>
      <c r="BB28" s="169" t="str">
        <f t="shared" si="23"/>
        <v>-</v>
      </c>
      <c r="BC28" s="169" t="str">
        <f t="shared" si="23"/>
        <v>-</v>
      </c>
      <c r="BD28" s="169" t="str">
        <f t="shared" si="23"/>
        <v>-</v>
      </c>
      <c r="BE28" s="169" t="str">
        <f t="shared" si="23"/>
        <v>-</v>
      </c>
      <c r="BF28" s="169" t="str">
        <f t="shared" si="23"/>
        <v>-</v>
      </c>
      <c r="BG28" s="169" t="str">
        <f t="shared" si="23"/>
        <v>-</v>
      </c>
      <c r="BH28" s="169" t="str">
        <f t="shared" si="23"/>
        <v>-</v>
      </c>
      <c r="BI28" s="169" t="str">
        <f t="shared" si="23"/>
        <v>-</v>
      </c>
      <c r="BJ28" s="169" t="str">
        <f t="shared" si="23"/>
        <v>-</v>
      </c>
      <c r="BK28" s="169" t="str">
        <f t="shared" si="23"/>
        <v>-</v>
      </c>
      <c r="BL28" s="169" t="str">
        <f t="shared" si="23"/>
        <v>-</v>
      </c>
      <c r="BM28" s="169" t="str">
        <f t="shared" si="23"/>
        <v>-</v>
      </c>
      <c r="BO28" s="169" t="str">
        <f t="shared" si="24"/>
        <v>-</v>
      </c>
      <c r="BP28" s="169" t="str">
        <f t="shared" si="24"/>
        <v>-</v>
      </c>
      <c r="BQ28" s="169" t="str">
        <f t="shared" si="24"/>
        <v>-</v>
      </c>
      <c r="BR28" s="169" t="str">
        <f t="shared" si="24"/>
        <v>-</v>
      </c>
      <c r="BS28" s="169" t="str">
        <f t="shared" si="24"/>
        <v>-</v>
      </c>
      <c r="BT28" s="169" t="str">
        <f t="shared" si="24"/>
        <v>-</v>
      </c>
      <c r="BU28" s="169" t="str">
        <f t="shared" si="24"/>
        <v>-</v>
      </c>
      <c r="BV28" s="169" t="str">
        <f t="shared" si="24"/>
        <v>-</v>
      </c>
      <c r="BW28" s="169" t="str">
        <f t="shared" si="24"/>
        <v>-</v>
      </c>
      <c r="BX28" s="169" t="str">
        <f t="shared" si="24"/>
        <v>-</v>
      </c>
      <c r="BY28" s="169" t="str">
        <f t="shared" si="24"/>
        <v>-</v>
      </c>
      <c r="BZ28" s="169" t="str">
        <f t="shared" si="24"/>
        <v>-</v>
      </c>
      <c r="CB28" s="169"/>
      <c r="CC28" s="169"/>
      <c r="CD28" s="169"/>
      <c r="CE28" s="169"/>
      <c r="CF28" s="169"/>
      <c r="CG28" s="169"/>
      <c r="CH28" s="169"/>
      <c r="CI28" s="169"/>
      <c r="CJ28" s="169"/>
      <c r="CK28" s="169"/>
      <c r="CL28" s="169"/>
      <c r="CM28" s="169"/>
    </row>
    <row r="29" spans="1:91">
      <c r="A29" s="15">
        <v>7</v>
      </c>
      <c r="B29" s="57" t="s">
        <v>55</v>
      </c>
      <c r="C29" s="158"/>
      <c r="D29" s="158">
        <v>5</v>
      </c>
      <c r="E29" s="158"/>
      <c r="F29" s="158"/>
      <c r="G29" s="175"/>
      <c r="H29" s="162">
        <f t="shared" si="25"/>
        <v>44.444444444444443</v>
      </c>
      <c r="I29" s="2">
        <f t="shared" si="19"/>
        <v>54</v>
      </c>
      <c r="J29" s="2">
        <f t="shared" si="20"/>
        <v>24</v>
      </c>
      <c r="K29" s="2">
        <v>16</v>
      </c>
      <c r="L29" s="2"/>
      <c r="M29" s="2">
        <v>8</v>
      </c>
      <c r="N29" s="2">
        <v>30</v>
      </c>
      <c r="O29" s="2"/>
      <c r="P29" s="2"/>
      <c r="Q29" s="2"/>
      <c r="R29" s="2"/>
      <c r="S29" s="2">
        <v>3</v>
      </c>
      <c r="T29" s="2"/>
      <c r="U29" s="2"/>
      <c r="V29" s="2"/>
      <c r="W29" s="2"/>
      <c r="X29" s="2"/>
      <c r="Y29" s="2"/>
      <c r="Z29" s="2"/>
      <c r="AB29" s="170" t="str">
        <f t="shared" si="21"/>
        <v>-</v>
      </c>
      <c r="AC29" s="170" t="str">
        <f t="shared" si="21"/>
        <v>-</v>
      </c>
      <c r="AD29" s="170" t="str">
        <f t="shared" si="21"/>
        <v>-</v>
      </c>
      <c r="AE29" s="170" t="str">
        <f t="shared" si="21"/>
        <v>-</v>
      </c>
      <c r="AF29" s="170" t="str">
        <f t="shared" si="21"/>
        <v>-</v>
      </c>
      <c r="AG29" s="170" t="str">
        <f t="shared" si="21"/>
        <v>-</v>
      </c>
      <c r="AH29" s="170" t="str">
        <f t="shared" si="21"/>
        <v>-</v>
      </c>
      <c r="AI29" s="170" t="str">
        <f t="shared" si="21"/>
        <v>-</v>
      </c>
      <c r="AJ29" s="170" t="str">
        <f t="shared" si="21"/>
        <v>-</v>
      </c>
      <c r="AK29" s="170" t="str">
        <f t="shared" si="21"/>
        <v>-</v>
      </c>
      <c r="AL29" s="170" t="str">
        <f t="shared" si="21"/>
        <v>-</v>
      </c>
      <c r="AM29" s="170" t="str">
        <f t="shared" si="21"/>
        <v>-</v>
      </c>
      <c r="AO29" s="169" t="str">
        <f t="shared" si="22"/>
        <v>-</v>
      </c>
      <c r="AP29" s="169" t="str">
        <f t="shared" si="22"/>
        <v>-</v>
      </c>
      <c r="AQ29" s="169" t="str">
        <f t="shared" si="22"/>
        <v>-</v>
      </c>
      <c r="AR29" s="169" t="str">
        <f t="shared" si="22"/>
        <v>-</v>
      </c>
      <c r="AS29" s="169">
        <f t="shared" si="22"/>
        <v>1</v>
      </c>
      <c r="AT29" s="169" t="str">
        <f t="shared" si="22"/>
        <v>-</v>
      </c>
      <c r="AU29" s="169" t="str">
        <f t="shared" si="22"/>
        <v>-</v>
      </c>
      <c r="AV29" s="169" t="str">
        <f t="shared" si="22"/>
        <v>-</v>
      </c>
      <c r="AW29" s="169" t="str">
        <f t="shared" si="22"/>
        <v>-</v>
      </c>
      <c r="AX29" s="169" t="str">
        <f t="shared" si="22"/>
        <v>-</v>
      </c>
      <c r="AY29" s="169" t="str">
        <f t="shared" si="22"/>
        <v>-</v>
      </c>
      <c r="AZ29" s="169" t="str">
        <f t="shared" si="22"/>
        <v>-</v>
      </c>
      <c r="BB29" s="169" t="str">
        <f t="shared" si="23"/>
        <v>-</v>
      </c>
      <c r="BC29" s="169" t="str">
        <f t="shared" si="23"/>
        <v>-</v>
      </c>
      <c r="BD29" s="169" t="str">
        <f t="shared" si="23"/>
        <v>-</v>
      </c>
      <c r="BE29" s="169" t="str">
        <f t="shared" si="23"/>
        <v>-</v>
      </c>
      <c r="BF29" s="169" t="str">
        <f t="shared" si="23"/>
        <v>-</v>
      </c>
      <c r="BG29" s="169" t="str">
        <f t="shared" si="23"/>
        <v>-</v>
      </c>
      <c r="BH29" s="169" t="str">
        <f t="shared" si="23"/>
        <v>-</v>
      </c>
      <c r="BI29" s="169" t="str">
        <f t="shared" si="23"/>
        <v>-</v>
      </c>
      <c r="BJ29" s="169" t="str">
        <f t="shared" si="23"/>
        <v>-</v>
      </c>
      <c r="BK29" s="169" t="str">
        <f t="shared" si="23"/>
        <v>-</v>
      </c>
      <c r="BL29" s="169" t="str">
        <f t="shared" si="23"/>
        <v>-</v>
      </c>
      <c r="BM29" s="169" t="str">
        <f t="shared" si="23"/>
        <v>-</v>
      </c>
      <c r="BO29" s="169" t="str">
        <f t="shared" si="24"/>
        <v>-</v>
      </c>
      <c r="BP29" s="169" t="str">
        <f t="shared" si="24"/>
        <v>-</v>
      </c>
      <c r="BQ29" s="169" t="str">
        <f t="shared" si="24"/>
        <v>-</v>
      </c>
      <c r="BR29" s="169" t="str">
        <f t="shared" si="24"/>
        <v>-</v>
      </c>
      <c r="BS29" s="169" t="str">
        <f t="shared" si="24"/>
        <v>-</v>
      </c>
      <c r="BT29" s="169" t="str">
        <f t="shared" si="24"/>
        <v>-</v>
      </c>
      <c r="BU29" s="169" t="str">
        <f t="shared" si="24"/>
        <v>-</v>
      </c>
      <c r="BV29" s="169" t="str">
        <f t="shared" si="24"/>
        <v>-</v>
      </c>
      <c r="BW29" s="169" t="str">
        <f t="shared" si="24"/>
        <v>-</v>
      </c>
      <c r="BX29" s="169" t="str">
        <f t="shared" si="24"/>
        <v>-</v>
      </c>
      <c r="BY29" s="169" t="str">
        <f t="shared" si="24"/>
        <v>-</v>
      </c>
      <c r="BZ29" s="169" t="str">
        <f t="shared" si="24"/>
        <v>-</v>
      </c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</row>
    <row r="30" spans="1:91">
      <c r="A30" s="15">
        <v>8</v>
      </c>
      <c r="B30" s="2" t="s">
        <v>149</v>
      </c>
      <c r="C30" s="158">
        <v>11</v>
      </c>
      <c r="D30" s="158"/>
      <c r="E30" s="158"/>
      <c r="F30" s="158"/>
      <c r="G30" s="158"/>
      <c r="H30" s="162">
        <f t="shared" si="25"/>
        <v>59.259259259259252</v>
      </c>
      <c r="I30" s="2">
        <f t="shared" si="19"/>
        <v>54</v>
      </c>
      <c r="J30" s="2">
        <f t="shared" si="20"/>
        <v>32</v>
      </c>
      <c r="K30" s="2">
        <v>22</v>
      </c>
      <c r="L30" s="2">
        <v>6</v>
      </c>
      <c r="M30" s="2">
        <v>4</v>
      </c>
      <c r="N30" s="2">
        <v>22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>
        <v>4</v>
      </c>
      <c r="Z30" s="2"/>
      <c r="AB30" s="170" t="str">
        <f t="shared" si="21"/>
        <v>-</v>
      </c>
      <c r="AC30" s="170" t="str">
        <f t="shared" si="21"/>
        <v>-</v>
      </c>
      <c r="AD30" s="170" t="str">
        <f t="shared" si="21"/>
        <v>-</v>
      </c>
      <c r="AE30" s="170" t="str">
        <f t="shared" si="21"/>
        <v>-</v>
      </c>
      <c r="AF30" s="170" t="str">
        <f t="shared" si="21"/>
        <v>-</v>
      </c>
      <c r="AG30" s="170" t="str">
        <f t="shared" si="21"/>
        <v>-</v>
      </c>
      <c r="AH30" s="170" t="str">
        <f t="shared" si="21"/>
        <v>-</v>
      </c>
      <c r="AI30" s="170" t="str">
        <f t="shared" si="21"/>
        <v>-</v>
      </c>
      <c r="AJ30" s="170" t="str">
        <f t="shared" si="21"/>
        <v>-</v>
      </c>
      <c r="AK30" s="170" t="str">
        <f t="shared" si="21"/>
        <v>-</v>
      </c>
      <c r="AL30" s="170">
        <f t="shared" si="21"/>
        <v>1</v>
      </c>
      <c r="AM30" s="170" t="str">
        <f t="shared" si="21"/>
        <v>-</v>
      </c>
      <c r="AO30" s="169" t="str">
        <f t="shared" si="22"/>
        <v>-</v>
      </c>
      <c r="AP30" s="169" t="str">
        <f t="shared" si="22"/>
        <v>-</v>
      </c>
      <c r="AQ30" s="169" t="str">
        <f t="shared" si="22"/>
        <v>-</v>
      </c>
      <c r="AR30" s="169" t="str">
        <f t="shared" si="22"/>
        <v>-</v>
      </c>
      <c r="AS30" s="169" t="str">
        <f t="shared" si="22"/>
        <v>-</v>
      </c>
      <c r="AT30" s="169" t="str">
        <f t="shared" si="22"/>
        <v>-</v>
      </c>
      <c r="AU30" s="169" t="str">
        <f t="shared" si="22"/>
        <v>-</v>
      </c>
      <c r="AV30" s="169" t="str">
        <f t="shared" si="22"/>
        <v>-</v>
      </c>
      <c r="AW30" s="169" t="str">
        <f t="shared" si="22"/>
        <v>-</v>
      </c>
      <c r="AX30" s="169" t="str">
        <f t="shared" si="22"/>
        <v>-</v>
      </c>
      <c r="AY30" s="169" t="str">
        <f t="shared" si="22"/>
        <v>-</v>
      </c>
      <c r="AZ30" s="169" t="str">
        <f t="shared" si="22"/>
        <v>-</v>
      </c>
      <c r="BB30" s="169" t="str">
        <f t="shared" si="23"/>
        <v>-</v>
      </c>
      <c r="BC30" s="169" t="str">
        <f t="shared" si="23"/>
        <v>-</v>
      </c>
      <c r="BD30" s="169" t="str">
        <f t="shared" si="23"/>
        <v>-</v>
      </c>
      <c r="BE30" s="169" t="str">
        <f t="shared" si="23"/>
        <v>-</v>
      </c>
      <c r="BF30" s="169" t="str">
        <f t="shared" si="23"/>
        <v>-</v>
      </c>
      <c r="BG30" s="169" t="str">
        <f t="shared" si="23"/>
        <v>-</v>
      </c>
      <c r="BH30" s="169" t="str">
        <f t="shared" si="23"/>
        <v>-</v>
      </c>
      <c r="BI30" s="169" t="str">
        <f t="shared" si="23"/>
        <v>-</v>
      </c>
      <c r="BJ30" s="169" t="str">
        <f t="shared" si="23"/>
        <v>-</v>
      </c>
      <c r="BK30" s="169" t="str">
        <f t="shared" si="23"/>
        <v>-</v>
      </c>
      <c r="BL30" s="169" t="str">
        <f t="shared" si="23"/>
        <v>-</v>
      </c>
      <c r="BM30" s="169" t="str">
        <f t="shared" si="23"/>
        <v>-</v>
      </c>
      <c r="BO30" s="169" t="str">
        <f t="shared" si="24"/>
        <v>-</v>
      </c>
      <c r="BP30" s="169" t="str">
        <f t="shared" si="24"/>
        <v>-</v>
      </c>
      <c r="BQ30" s="169" t="str">
        <f t="shared" si="24"/>
        <v>-</v>
      </c>
      <c r="BR30" s="169" t="str">
        <f t="shared" si="24"/>
        <v>-</v>
      </c>
      <c r="BS30" s="169" t="str">
        <f t="shared" si="24"/>
        <v>-</v>
      </c>
      <c r="BT30" s="169" t="str">
        <f t="shared" si="24"/>
        <v>-</v>
      </c>
      <c r="BU30" s="169" t="str">
        <f t="shared" si="24"/>
        <v>-</v>
      </c>
      <c r="BV30" s="169" t="str">
        <f t="shared" si="24"/>
        <v>-</v>
      </c>
      <c r="BW30" s="169" t="str">
        <f t="shared" si="24"/>
        <v>-</v>
      </c>
      <c r="BX30" s="169" t="str">
        <f t="shared" si="24"/>
        <v>-</v>
      </c>
      <c r="BY30" s="169" t="str">
        <f t="shared" si="24"/>
        <v>-</v>
      </c>
      <c r="BZ30" s="169" t="str">
        <f t="shared" si="24"/>
        <v>-</v>
      </c>
      <c r="CB30" s="169"/>
      <c r="CC30" s="169"/>
      <c r="CD30" s="169"/>
      <c r="CE30" s="169"/>
      <c r="CF30" s="169"/>
      <c r="CG30" s="169"/>
      <c r="CH30" s="169"/>
      <c r="CI30" s="169"/>
      <c r="CJ30" s="169"/>
      <c r="CK30" s="169"/>
      <c r="CL30" s="169"/>
      <c r="CM30" s="169"/>
    </row>
    <row r="31" spans="1:91">
      <c r="A31" s="15">
        <v>9</v>
      </c>
      <c r="B31" s="2" t="s">
        <v>56</v>
      </c>
      <c r="C31" s="158"/>
      <c r="D31" s="158">
        <v>8</v>
      </c>
      <c r="E31" s="158"/>
      <c r="F31" s="158"/>
      <c r="G31" s="158"/>
      <c r="H31" s="162">
        <f t="shared" si="25"/>
        <v>44.444444444444443</v>
      </c>
      <c r="I31" s="2">
        <f t="shared" si="19"/>
        <v>54</v>
      </c>
      <c r="J31" s="2">
        <f t="shared" si="20"/>
        <v>24</v>
      </c>
      <c r="K31" s="2">
        <v>16</v>
      </c>
      <c r="L31" s="2"/>
      <c r="M31" s="2">
        <v>8</v>
      </c>
      <c r="N31" s="2">
        <v>30</v>
      </c>
      <c r="O31" s="2"/>
      <c r="P31" s="2"/>
      <c r="Q31" s="2"/>
      <c r="R31" s="2"/>
      <c r="S31" s="2"/>
      <c r="T31" s="2"/>
      <c r="U31" s="2"/>
      <c r="V31" s="2">
        <v>3</v>
      </c>
      <c r="W31" s="2"/>
      <c r="X31" s="2"/>
      <c r="Y31" s="2"/>
      <c r="Z31" s="2"/>
      <c r="AB31" s="170" t="str">
        <f t="shared" si="21"/>
        <v>-</v>
      </c>
      <c r="AC31" s="170" t="str">
        <f t="shared" si="21"/>
        <v>-</v>
      </c>
      <c r="AD31" s="170" t="str">
        <f t="shared" si="21"/>
        <v>-</v>
      </c>
      <c r="AE31" s="170" t="str">
        <f t="shared" si="21"/>
        <v>-</v>
      </c>
      <c r="AF31" s="170" t="str">
        <f t="shared" si="21"/>
        <v>-</v>
      </c>
      <c r="AG31" s="170" t="str">
        <f t="shared" si="21"/>
        <v>-</v>
      </c>
      <c r="AH31" s="170" t="str">
        <f t="shared" si="21"/>
        <v>-</v>
      </c>
      <c r="AI31" s="170" t="str">
        <f t="shared" si="21"/>
        <v>-</v>
      </c>
      <c r="AJ31" s="170" t="str">
        <f t="shared" si="21"/>
        <v>-</v>
      </c>
      <c r="AK31" s="170" t="str">
        <f t="shared" si="21"/>
        <v>-</v>
      </c>
      <c r="AL31" s="170" t="str">
        <f t="shared" si="21"/>
        <v>-</v>
      </c>
      <c r="AM31" s="170" t="str">
        <f t="shared" si="21"/>
        <v>-</v>
      </c>
      <c r="AO31" s="169" t="str">
        <f t="shared" si="22"/>
        <v>-</v>
      </c>
      <c r="AP31" s="169" t="str">
        <f t="shared" si="22"/>
        <v>-</v>
      </c>
      <c r="AQ31" s="169" t="str">
        <f t="shared" si="22"/>
        <v>-</v>
      </c>
      <c r="AR31" s="169" t="str">
        <f t="shared" si="22"/>
        <v>-</v>
      </c>
      <c r="AS31" s="169" t="str">
        <f t="shared" si="22"/>
        <v>-</v>
      </c>
      <c r="AT31" s="169" t="str">
        <f t="shared" si="22"/>
        <v>-</v>
      </c>
      <c r="AU31" s="169" t="str">
        <f t="shared" si="22"/>
        <v>-</v>
      </c>
      <c r="AV31" s="169">
        <f t="shared" si="22"/>
        <v>1</v>
      </c>
      <c r="AW31" s="169" t="str">
        <f t="shared" si="22"/>
        <v>-</v>
      </c>
      <c r="AX31" s="169" t="str">
        <f t="shared" si="22"/>
        <v>-</v>
      </c>
      <c r="AY31" s="169" t="str">
        <f t="shared" si="22"/>
        <v>-</v>
      </c>
      <c r="AZ31" s="169" t="str">
        <f t="shared" si="22"/>
        <v>-</v>
      </c>
      <c r="BB31" s="169" t="str">
        <f t="shared" si="23"/>
        <v>-</v>
      </c>
      <c r="BC31" s="169" t="str">
        <f t="shared" si="23"/>
        <v>-</v>
      </c>
      <c r="BD31" s="169" t="str">
        <f t="shared" si="23"/>
        <v>-</v>
      </c>
      <c r="BE31" s="169" t="str">
        <f t="shared" si="23"/>
        <v>-</v>
      </c>
      <c r="BF31" s="169" t="str">
        <f t="shared" si="23"/>
        <v>-</v>
      </c>
      <c r="BG31" s="169" t="str">
        <f t="shared" si="23"/>
        <v>-</v>
      </c>
      <c r="BH31" s="169" t="str">
        <f t="shared" si="23"/>
        <v>-</v>
      </c>
      <c r="BI31" s="169" t="str">
        <f t="shared" si="23"/>
        <v>-</v>
      </c>
      <c r="BJ31" s="169" t="str">
        <f t="shared" si="23"/>
        <v>-</v>
      </c>
      <c r="BK31" s="169" t="str">
        <f t="shared" si="23"/>
        <v>-</v>
      </c>
      <c r="BL31" s="169" t="str">
        <f t="shared" si="23"/>
        <v>-</v>
      </c>
      <c r="BM31" s="169" t="str">
        <f t="shared" si="23"/>
        <v>-</v>
      </c>
      <c r="BO31" s="169" t="str">
        <f t="shared" si="24"/>
        <v>-</v>
      </c>
      <c r="BP31" s="169" t="str">
        <f t="shared" si="24"/>
        <v>-</v>
      </c>
      <c r="BQ31" s="169" t="str">
        <f t="shared" si="24"/>
        <v>-</v>
      </c>
      <c r="BR31" s="169" t="str">
        <f t="shared" si="24"/>
        <v>-</v>
      </c>
      <c r="BS31" s="169" t="str">
        <f t="shared" si="24"/>
        <v>-</v>
      </c>
      <c r="BT31" s="169" t="str">
        <f t="shared" si="24"/>
        <v>-</v>
      </c>
      <c r="BU31" s="169" t="str">
        <f t="shared" si="24"/>
        <v>-</v>
      </c>
      <c r="BV31" s="169" t="str">
        <f t="shared" si="24"/>
        <v>-</v>
      </c>
      <c r="BW31" s="169" t="str">
        <f t="shared" si="24"/>
        <v>-</v>
      </c>
      <c r="BX31" s="169" t="str">
        <f t="shared" si="24"/>
        <v>-</v>
      </c>
      <c r="BY31" s="169" t="str">
        <f t="shared" si="24"/>
        <v>-</v>
      </c>
      <c r="BZ31" s="169" t="str">
        <f t="shared" si="24"/>
        <v>-</v>
      </c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</row>
    <row r="32" spans="1:91">
      <c r="A32" s="1">
        <v>3</v>
      </c>
      <c r="B32" s="1" t="s">
        <v>57</v>
      </c>
      <c r="C32" s="1"/>
      <c r="D32" s="1"/>
      <c r="E32" s="1"/>
      <c r="F32" s="1"/>
      <c r="G32" s="1">
        <f>SUM(G33:G55)</f>
        <v>0</v>
      </c>
      <c r="H32" s="161">
        <f t="shared" si="25"/>
        <v>53.021442495126706</v>
      </c>
      <c r="I32" s="1">
        <f t="shared" ref="I32:Z32" si="26">SUM(I33:I55)</f>
        <v>2052</v>
      </c>
      <c r="J32" s="1">
        <f t="shared" si="26"/>
        <v>1088</v>
      </c>
      <c r="K32" s="1">
        <f t="shared" si="26"/>
        <v>608</v>
      </c>
      <c r="L32" s="1">
        <f t="shared" si="26"/>
        <v>206</v>
      </c>
      <c r="M32" s="1">
        <f t="shared" si="26"/>
        <v>342</v>
      </c>
      <c r="N32" s="1">
        <f t="shared" si="26"/>
        <v>894</v>
      </c>
      <c r="O32" s="1">
        <f t="shared" si="26"/>
        <v>6</v>
      </c>
      <c r="P32" s="1">
        <f t="shared" si="26"/>
        <v>6</v>
      </c>
      <c r="Q32" s="1">
        <f t="shared" si="26"/>
        <v>4</v>
      </c>
      <c r="R32" s="1">
        <f t="shared" si="26"/>
        <v>3</v>
      </c>
      <c r="S32" s="1">
        <f t="shared" si="26"/>
        <v>7</v>
      </c>
      <c r="T32" s="1">
        <f t="shared" si="26"/>
        <v>24</v>
      </c>
      <c r="U32" s="1">
        <f t="shared" si="26"/>
        <v>7</v>
      </c>
      <c r="V32" s="1">
        <f t="shared" si="26"/>
        <v>10</v>
      </c>
      <c r="W32" s="1">
        <f t="shared" si="26"/>
        <v>12</v>
      </c>
      <c r="X32" s="1">
        <f t="shared" si="26"/>
        <v>7</v>
      </c>
      <c r="Y32" s="1">
        <f t="shared" si="26"/>
        <v>10</v>
      </c>
      <c r="Z32" s="1">
        <f t="shared" si="26"/>
        <v>2</v>
      </c>
      <c r="AB32" s="171">
        <f t="shared" ref="AB32:CM32" si="27">SUM(AB33:AB55)</f>
        <v>1</v>
      </c>
      <c r="AC32" s="171">
        <f t="shared" si="27"/>
        <v>1</v>
      </c>
      <c r="AD32" s="171">
        <f t="shared" si="27"/>
        <v>1</v>
      </c>
      <c r="AE32" s="171">
        <f t="shared" si="27"/>
        <v>1</v>
      </c>
      <c r="AF32" s="171">
        <f t="shared" si="27"/>
        <v>0</v>
      </c>
      <c r="AG32" s="171">
        <f t="shared" si="27"/>
        <v>2</v>
      </c>
      <c r="AH32" s="171">
        <f t="shared" si="27"/>
        <v>1</v>
      </c>
      <c r="AI32" s="171">
        <f t="shared" si="27"/>
        <v>0</v>
      </c>
      <c r="AJ32" s="171">
        <f t="shared" si="27"/>
        <v>2</v>
      </c>
      <c r="AK32" s="171">
        <f t="shared" si="27"/>
        <v>1</v>
      </c>
      <c r="AL32" s="171">
        <f t="shared" si="27"/>
        <v>0</v>
      </c>
      <c r="AM32" s="171">
        <f t="shared" si="27"/>
        <v>0</v>
      </c>
      <c r="AO32" s="171">
        <f t="shared" si="27"/>
        <v>2</v>
      </c>
      <c r="AP32" s="171">
        <f t="shared" si="27"/>
        <v>1</v>
      </c>
      <c r="AQ32" s="171">
        <f t="shared" si="27"/>
        <v>1</v>
      </c>
      <c r="AR32" s="171">
        <f t="shared" si="27"/>
        <v>1</v>
      </c>
      <c r="AS32" s="171">
        <f t="shared" si="27"/>
        <v>0</v>
      </c>
      <c r="AT32" s="171">
        <f t="shared" si="27"/>
        <v>4</v>
      </c>
      <c r="AU32" s="171">
        <f t="shared" si="27"/>
        <v>1</v>
      </c>
      <c r="AV32" s="171">
        <f t="shared" si="27"/>
        <v>2</v>
      </c>
      <c r="AW32" s="171">
        <f t="shared" si="27"/>
        <v>1</v>
      </c>
      <c r="AX32" s="171">
        <f t="shared" si="27"/>
        <v>2</v>
      </c>
      <c r="AY32" s="171">
        <f t="shared" si="27"/>
        <v>3</v>
      </c>
      <c r="AZ32" s="171">
        <f t="shared" si="27"/>
        <v>1</v>
      </c>
      <c r="BB32" s="171">
        <f t="shared" si="27"/>
        <v>0</v>
      </c>
      <c r="BC32" s="171">
        <f t="shared" si="27"/>
        <v>0</v>
      </c>
      <c r="BD32" s="171">
        <f t="shared" si="27"/>
        <v>0</v>
      </c>
      <c r="BE32" s="171">
        <f t="shared" si="27"/>
        <v>0</v>
      </c>
      <c r="BF32" s="171">
        <f t="shared" si="27"/>
        <v>0</v>
      </c>
      <c r="BG32" s="171">
        <f t="shared" si="27"/>
        <v>0</v>
      </c>
      <c r="BH32" s="171">
        <f t="shared" si="27"/>
        <v>0</v>
      </c>
      <c r="BI32" s="171">
        <f t="shared" si="27"/>
        <v>0</v>
      </c>
      <c r="BJ32" s="171">
        <f t="shared" si="27"/>
        <v>1</v>
      </c>
      <c r="BK32" s="171">
        <f t="shared" si="27"/>
        <v>0</v>
      </c>
      <c r="BL32" s="171">
        <f t="shared" si="27"/>
        <v>0</v>
      </c>
      <c r="BM32" s="171">
        <f t="shared" si="27"/>
        <v>0</v>
      </c>
      <c r="BO32" s="171">
        <f t="shared" si="27"/>
        <v>0</v>
      </c>
      <c r="BP32" s="171">
        <f t="shared" si="27"/>
        <v>0</v>
      </c>
      <c r="BQ32" s="171">
        <f t="shared" si="27"/>
        <v>0</v>
      </c>
      <c r="BR32" s="171">
        <f t="shared" si="27"/>
        <v>1</v>
      </c>
      <c r="BS32" s="171">
        <f t="shared" si="27"/>
        <v>0</v>
      </c>
      <c r="BT32" s="171">
        <f t="shared" si="27"/>
        <v>2</v>
      </c>
      <c r="BU32" s="171">
        <f t="shared" si="27"/>
        <v>1</v>
      </c>
      <c r="BV32" s="171">
        <f t="shared" si="27"/>
        <v>1</v>
      </c>
      <c r="BW32" s="171">
        <f t="shared" si="27"/>
        <v>1</v>
      </c>
      <c r="BX32" s="171">
        <f t="shared" si="27"/>
        <v>0</v>
      </c>
      <c r="BY32" s="171">
        <f t="shared" si="27"/>
        <v>0</v>
      </c>
      <c r="BZ32" s="171">
        <f t="shared" si="27"/>
        <v>0</v>
      </c>
      <c r="CA32" s="172"/>
      <c r="CB32" s="171">
        <f t="shared" si="27"/>
        <v>4</v>
      </c>
      <c r="CC32" s="171">
        <f t="shared" si="27"/>
        <v>2</v>
      </c>
      <c r="CD32" s="171">
        <f t="shared" si="27"/>
        <v>2</v>
      </c>
      <c r="CE32" s="171">
        <f t="shared" si="27"/>
        <v>0</v>
      </c>
      <c r="CF32" s="171">
        <f t="shared" si="27"/>
        <v>0</v>
      </c>
      <c r="CG32" s="171">
        <f t="shared" si="27"/>
        <v>0</v>
      </c>
      <c r="CH32" s="171">
        <f t="shared" si="27"/>
        <v>0</v>
      </c>
      <c r="CI32" s="171">
        <f t="shared" si="27"/>
        <v>0</v>
      </c>
      <c r="CJ32" s="171">
        <f t="shared" si="27"/>
        <v>0</v>
      </c>
      <c r="CK32" s="171">
        <f t="shared" si="27"/>
        <v>0</v>
      </c>
      <c r="CL32" s="171">
        <f t="shared" si="27"/>
        <v>0</v>
      </c>
      <c r="CM32" s="171">
        <f t="shared" si="27"/>
        <v>0</v>
      </c>
    </row>
    <row r="33" spans="1:91">
      <c r="A33" s="16">
        <v>1</v>
      </c>
      <c r="B33" s="2" t="s">
        <v>58</v>
      </c>
      <c r="C33" s="158"/>
      <c r="D33" s="158">
        <v>1</v>
      </c>
      <c r="E33" s="158"/>
      <c r="F33" s="158"/>
      <c r="G33" s="158"/>
      <c r="H33" s="162">
        <f t="shared" si="25"/>
        <v>51.851851851851848</v>
      </c>
      <c r="I33" s="2">
        <f t="shared" ref="I33:I40" si="28">J33+N33</f>
        <v>27</v>
      </c>
      <c r="J33" s="2">
        <f t="shared" ref="J33:J55" si="29">O33*O$6+P33*P$6+Q33*Q$6+R33*R$6+S33*S$6+T33*T$6+U33*U$6+V33*V$6+W33*W$6+X33*X$6+Y33*Y$6+Z33*Z$6</f>
        <v>14</v>
      </c>
      <c r="K33" s="2">
        <v>14</v>
      </c>
      <c r="L33" s="2"/>
      <c r="M33" s="2"/>
      <c r="N33" s="2">
        <v>13</v>
      </c>
      <c r="O33" s="2">
        <v>1</v>
      </c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B33" s="170" t="str">
        <f t="shared" ref="AB33:AM42" si="30">IF(ISERROR(SEARCH(AB$7,$C33,1)),"-",IF(COUNTIF($C33,AB$7)=1,1,IF(ISERROR(SEARCH(CONCATENATE(AB$7,","),$C33,1)),IF(ISERROR(SEARCH(CONCATENATE(",",AB$7),$C33,1)),"-",1),1)))</f>
        <v>-</v>
      </c>
      <c r="AC33" s="170" t="str">
        <f t="shared" si="30"/>
        <v>-</v>
      </c>
      <c r="AD33" s="170" t="str">
        <f t="shared" si="30"/>
        <v>-</v>
      </c>
      <c r="AE33" s="170" t="str">
        <f t="shared" si="30"/>
        <v>-</v>
      </c>
      <c r="AF33" s="170" t="str">
        <f t="shared" si="30"/>
        <v>-</v>
      </c>
      <c r="AG33" s="170" t="str">
        <f t="shared" si="30"/>
        <v>-</v>
      </c>
      <c r="AH33" s="170" t="str">
        <f t="shared" si="30"/>
        <v>-</v>
      </c>
      <c r="AI33" s="170" t="str">
        <f t="shared" si="30"/>
        <v>-</v>
      </c>
      <c r="AJ33" s="170" t="str">
        <f t="shared" si="30"/>
        <v>-</v>
      </c>
      <c r="AK33" s="170" t="str">
        <f t="shared" si="30"/>
        <v>-</v>
      </c>
      <c r="AL33" s="170" t="str">
        <f t="shared" si="30"/>
        <v>-</v>
      </c>
      <c r="AM33" s="170" t="str">
        <f t="shared" si="30"/>
        <v>-</v>
      </c>
      <c r="AO33" s="169">
        <f t="shared" ref="AO33:AZ42" si="31">IF(ISERROR(SEARCH(AO$7,$D33,1)),"-",IF(COUNTIF($D33,AO$7)=1,1,IF(ISERROR(SEARCH(CONCATENATE(AO$7,","),$D33,1)),IF(ISERROR(SEARCH(CONCATENATE(",",AO$7),$D33,1)),"-",1),1)))</f>
        <v>1</v>
      </c>
      <c r="AP33" s="169" t="str">
        <f t="shared" si="31"/>
        <v>-</v>
      </c>
      <c r="AQ33" s="169" t="str">
        <f t="shared" si="31"/>
        <v>-</v>
      </c>
      <c r="AR33" s="169" t="str">
        <f t="shared" si="31"/>
        <v>-</v>
      </c>
      <c r="AS33" s="169" t="str">
        <f t="shared" si="31"/>
        <v>-</v>
      </c>
      <c r="AT33" s="169" t="str">
        <f t="shared" si="31"/>
        <v>-</v>
      </c>
      <c r="AU33" s="169" t="str">
        <f t="shared" si="31"/>
        <v>-</v>
      </c>
      <c r="AV33" s="169" t="str">
        <f t="shared" si="31"/>
        <v>-</v>
      </c>
      <c r="AW33" s="169" t="str">
        <f t="shared" si="31"/>
        <v>-</v>
      </c>
      <c r="AX33" s="169" t="str">
        <f t="shared" si="31"/>
        <v>-</v>
      </c>
      <c r="AY33" s="169" t="str">
        <f t="shared" si="31"/>
        <v>-</v>
      </c>
      <c r="AZ33" s="169" t="str">
        <f t="shared" si="31"/>
        <v>-</v>
      </c>
      <c r="BB33" s="169" t="str">
        <f t="shared" ref="BB33:BM42" si="32">IF(ISERROR(SEARCH(BB$7,$E33,1)),"-",IF(COUNTIF($E33,BB$7)=1,1,IF(ISERROR(SEARCH(CONCATENATE(BB$7,","),$E33,1)),IF(ISERROR(SEARCH(CONCATENATE(",",BB$7),$E33,1)),"-",1),1)))</f>
        <v>-</v>
      </c>
      <c r="BC33" s="169" t="str">
        <f t="shared" si="32"/>
        <v>-</v>
      </c>
      <c r="BD33" s="169" t="str">
        <f t="shared" si="32"/>
        <v>-</v>
      </c>
      <c r="BE33" s="169" t="str">
        <f t="shared" si="32"/>
        <v>-</v>
      </c>
      <c r="BF33" s="169" t="str">
        <f t="shared" si="32"/>
        <v>-</v>
      </c>
      <c r="BG33" s="169" t="str">
        <f t="shared" si="32"/>
        <v>-</v>
      </c>
      <c r="BH33" s="169" t="str">
        <f t="shared" si="32"/>
        <v>-</v>
      </c>
      <c r="BI33" s="169" t="str">
        <f t="shared" si="32"/>
        <v>-</v>
      </c>
      <c r="BJ33" s="169" t="str">
        <f t="shared" si="32"/>
        <v>-</v>
      </c>
      <c r="BK33" s="169" t="str">
        <f t="shared" si="32"/>
        <v>-</v>
      </c>
      <c r="BL33" s="169" t="str">
        <f t="shared" si="32"/>
        <v>-</v>
      </c>
      <c r="BM33" s="169" t="str">
        <f t="shared" si="32"/>
        <v>-</v>
      </c>
      <c r="BO33" s="169" t="str">
        <f t="shared" ref="BO33:BZ42" si="33">IF(ISERROR(SEARCH(BO$7,$F33,1)),"-",IF(COUNTIF($F33,BO$7)=1,1,IF(ISERROR(SEARCH(CONCATENATE(BO$7,","),$F33,1)),IF(ISERROR(SEARCH(CONCATENATE(",",BO$7),$F33,1)),"-",1),1)))</f>
        <v>-</v>
      </c>
      <c r="BP33" s="169" t="str">
        <f t="shared" si="33"/>
        <v>-</v>
      </c>
      <c r="BQ33" s="169" t="str">
        <f t="shared" si="33"/>
        <v>-</v>
      </c>
      <c r="BR33" s="169" t="str">
        <f t="shared" si="33"/>
        <v>-</v>
      </c>
      <c r="BS33" s="169" t="str">
        <f t="shared" si="33"/>
        <v>-</v>
      </c>
      <c r="BT33" s="169" t="str">
        <f t="shared" si="33"/>
        <v>-</v>
      </c>
      <c r="BU33" s="169" t="str">
        <f t="shared" si="33"/>
        <v>-</v>
      </c>
      <c r="BV33" s="169" t="str">
        <f t="shared" si="33"/>
        <v>-</v>
      </c>
      <c r="BW33" s="169" t="str">
        <f t="shared" si="33"/>
        <v>-</v>
      </c>
      <c r="BX33" s="169" t="str">
        <f t="shared" si="33"/>
        <v>-</v>
      </c>
      <c r="BY33" s="169" t="str">
        <f t="shared" si="33"/>
        <v>-</v>
      </c>
      <c r="BZ33" s="169" t="str">
        <f t="shared" si="33"/>
        <v>-</v>
      </c>
      <c r="CB33" s="169"/>
      <c r="CC33" s="169"/>
      <c r="CD33" s="169"/>
      <c r="CE33" s="169"/>
      <c r="CF33" s="169"/>
      <c r="CG33" s="169"/>
      <c r="CH33" s="169"/>
      <c r="CI33" s="169"/>
      <c r="CJ33" s="169"/>
      <c r="CK33" s="169"/>
      <c r="CL33" s="169"/>
      <c r="CM33" s="169"/>
    </row>
    <row r="34" spans="1:91">
      <c r="A34" s="16">
        <v>2</v>
      </c>
      <c r="B34" s="2" t="s">
        <v>59</v>
      </c>
      <c r="C34" s="158"/>
      <c r="D34" s="158">
        <v>6</v>
      </c>
      <c r="E34" s="158"/>
      <c r="F34" s="158"/>
      <c r="G34" s="158"/>
      <c r="H34" s="162">
        <f t="shared" si="25"/>
        <v>44.444444444444443</v>
      </c>
      <c r="I34" s="2">
        <f t="shared" si="28"/>
        <v>54</v>
      </c>
      <c r="J34" s="2">
        <f t="shared" si="29"/>
        <v>24</v>
      </c>
      <c r="K34" s="2">
        <v>14</v>
      </c>
      <c r="L34" s="2">
        <v>10</v>
      </c>
      <c r="M34" s="2"/>
      <c r="N34" s="2">
        <v>30</v>
      </c>
      <c r="O34" s="2"/>
      <c r="P34" s="2"/>
      <c r="Q34" s="2"/>
      <c r="R34" s="2"/>
      <c r="S34" s="2"/>
      <c r="T34" s="2">
        <v>2</v>
      </c>
      <c r="U34" s="2"/>
      <c r="V34" s="2"/>
      <c r="W34" s="2"/>
      <c r="X34" s="2"/>
      <c r="Y34" s="2"/>
      <c r="Z34" s="2"/>
      <c r="AB34" s="170" t="str">
        <f t="shared" si="30"/>
        <v>-</v>
      </c>
      <c r="AC34" s="170" t="str">
        <f t="shared" si="30"/>
        <v>-</v>
      </c>
      <c r="AD34" s="170" t="str">
        <f t="shared" si="30"/>
        <v>-</v>
      </c>
      <c r="AE34" s="170" t="str">
        <f t="shared" si="30"/>
        <v>-</v>
      </c>
      <c r="AF34" s="170" t="str">
        <f t="shared" si="30"/>
        <v>-</v>
      </c>
      <c r="AG34" s="170" t="str">
        <f t="shared" si="30"/>
        <v>-</v>
      </c>
      <c r="AH34" s="170" t="str">
        <f t="shared" si="30"/>
        <v>-</v>
      </c>
      <c r="AI34" s="170" t="str">
        <f t="shared" si="30"/>
        <v>-</v>
      </c>
      <c r="AJ34" s="170" t="str">
        <f t="shared" si="30"/>
        <v>-</v>
      </c>
      <c r="AK34" s="170" t="str">
        <f t="shared" si="30"/>
        <v>-</v>
      </c>
      <c r="AL34" s="170" t="str">
        <f t="shared" si="30"/>
        <v>-</v>
      </c>
      <c r="AM34" s="170" t="str">
        <f t="shared" si="30"/>
        <v>-</v>
      </c>
      <c r="AO34" s="169" t="str">
        <f t="shared" si="31"/>
        <v>-</v>
      </c>
      <c r="AP34" s="169" t="str">
        <f t="shared" si="31"/>
        <v>-</v>
      </c>
      <c r="AQ34" s="169" t="str">
        <f t="shared" si="31"/>
        <v>-</v>
      </c>
      <c r="AR34" s="169" t="str">
        <f t="shared" si="31"/>
        <v>-</v>
      </c>
      <c r="AS34" s="169" t="str">
        <f t="shared" si="31"/>
        <v>-</v>
      </c>
      <c r="AT34" s="169">
        <f t="shared" si="31"/>
        <v>1</v>
      </c>
      <c r="AU34" s="169" t="str">
        <f t="shared" si="31"/>
        <v>-</v>
      </c>
      <c r="AV34" s="169" t="str">
        <f t="shared" si="31"/>
        <v>-</v>
      </c>
      <c r="AW34" s="169" t="str">
        <f t="shared" si="31"/>
        <v>-</v>
      </c>
      <c r="AX34" s="169" t="str">
        <f t="shared" si="31"/>
        <v>-</v>
      </c>
      <c r="AY34" s="169" t="str">
        <f t="shared" si="31"/>
        <v>-</v>
      </c>
      <c r="AZ34" s="169" t="str">
        <f t="shared" si="31"/>
        <v>-</v>
      </c>
      <c r="BB34" s="169" t="str">
        <f t="shared" si="32"/>
        <v>-</v>
      </c>
      <c r="BC34" s="169" t="str">
        <f t="shared" si="32"/>
        <v>-</v>
      </c>
      <c r="BD34" s="169" t="str">
        <f t="shared" si="32"/>
        <v>-</v>
      </c>
      <c r="BE34" s="169" t="str">
        <f t="shared" si="32"/>
        <v>-</v>
      </c>
      <c r="BF34" s="169" t="str">
        <f t="shared" si="32"/>
        <v>-</v>
      </c>
      <c r="BG34" s="169" t="str">
        <f t="shared" si="32"/>
        <v>-</v>
      </c>
      <c r="BH34" s="169" t="str">
        <f t="shared" si="32"/>
        <v>-</v>
      </c>
      <c r="BI34" s="169" t="str">
        <f t="shared" si="32"/>
        <v>-</v>
      </c>
      <c r="BJ34" s="169" t="str">
        <f t="shared" si="32"/>
        <v>-</v>
      </c>
      <c r="BK34" s="169" t="str">
        <f t="shared" si="32"/>
        <v>-</v>
      </c>
      <c r="BL34" s="169" t="str">
        <f t="shared" si="32"/>
        <v>-</v>
      </c>
      <c r="BM34" s="169" t="str">
        <f t="shared" si="32"/>
        <v>-</v>
      </c>
      <c r="BO34" s="169" t="str">
        <f t="shared" si="33"/>
        <v>-</v>
      </c>
      <c r="BP34" s="169" t="str">
        <f t="shared" si="33"/>
        <v>-</v>
      </c>
      <c r="BQ34" s="169" t="str">
        <f t="shared" si="33"/>
        <v>-</v>
      </c>
      <c r="BR34" s="169" t="str">
        <f t="shared" si="33"/>
        <v>-</v>
      </c>
      <c r="BS34" s="169" t="str">
        <f t="shared" si="33"/>
        <v>-</v>
      </c>
      <c r="BT34" s="169" t="str">
        <f t="shared" si="33"/>
        <v>-</v>
      </c>
      <c r="BU34" s="169" t="str">
        <f t="shared" si="33"/>
        <v>-</v>
      </c>
      <c r="BV34" s="169" t="str">
        <f t="shared" si="33"/>
        <v>-</v>
      </c>
      <c r="BW34" s="169" t="str">
        <f t="shared" si="33"/>
        <v>-</v>
      </c>
      <c r="BX34" s="169" t="str">
        <f t="shared" si="33"/>
        <v>-</v>
      </c>
      <c r="BY34" s="169" t="str">
        <f t="shared" si="33"/>
        <v>-</v>
      </c>
      <c r="BZ34" s="169" t="str">
        <f t="shared" si="33"/>
        <v>-</v>
      </c>
      <c r="CB34" s="169"/>
      <c r="CC34" s="169"/>
      <c r="CD34" s="169"/>
      <c r="CE34" s="169"/>
      <c r="CF34" s="169"/>
      <c r="CG34" s="169"/>
      <c r="CH34" s="169"/>
      <c r="CI34" s="169"/>
      <c r="CJ34" s="169"/>
      <c r="CK34" s="169"/>
      <c r="CL34" s="169"/>
      <c r="CM34" s="169"/>
    </row>
    <row r="35" spans="1:91">
      <c r="A35" s="16">
        <v>3</v>
      </c>
      <c r="B35" s="2" t="s">
        <v>60</v>
      </c>
      <c r="C35" s="158">
        <v>4.5999999999999996</v>
      </c>
      <c r="D35" s="158"/>
      <c r="E35" s="158"/>
      <c r="F35" s="158">
        <v>4.5999999999999996</v>
      </c>
      <c r="G35" s="158"/>
      <c r="H35" s="162">
        <f t="shared" si="25"/>
        <v>62.43386243386243</v>
      </c>
      <c r="I35" s="2">
        <f t="shared" si="28"/>
        <v>189</v>
      </c>
      <c r="J35" s="2">
        <f t="shared" si="29"/>
        <v>118</v>
      </c>
      <c r="K35" s="2">
        <v>62</v>
      </c>
      <c r="L35" s="2">
        <v>26</v>
      </c>
      <c r="M35" s="2">
        <v>30</v>
      </c>
      <c r="N35" s="2">
        <v>71</v>
      </c>
      <c r="O35" s="2"/>
      <c r="P35" s="2"/>
      <c r="Q35" s="2"/>
      <c r="R35" s="2">
        <v>3</v>
      </c>
      <c r="S35" s="2">
        <v>5</v>
      </c>
      <c r="T35" s="2">
        <v>3</v>
      </c>
      <c r="U35" s="2"/>
      <c r="V35" s="2"/>
      <c r="W35" s="2"/>
      <c r="X35" s="2"/>
      <c r="Y35" s="2"/>
      <c r="Z35" s="2"/>
      <c r="AB35" s="170" t="str">
        <f t="shared" si="30"/>
        <v>-</v>
      </c>
      <c r="AC35" s="170" t="str">
        <f t="shared" si="30"/>
        <v>-</v>
      </c>
      <c r="AD35" s="170" t="str">
        <f t="shared" si="30"/>
        <v>-</v>
      </c>
      <c r="AE35" s="170">
        <f t="shared" si="30"/>
        <v>1</v>
      </c>
      <c r="AF35" s="170" t="str">
        <f t="shared" si="30"/>
        <v>-</v>
      </c>
      <c r="AG35" s="170">
        <f t="shared" si="30"/>
        <v>1</v>
      </c>
      <c r="AH35" s="170" t="str">
        <f t="shared" si="30"/>
        <v>-</v>
      </c>
      <c r="AI35" s="170" t="str">
        <f t="shared" si="30"/>
        <v>-</v>
      </c>
      <c r="AJ35" s="170" t="str">
        <f t="shared" si="30"/>
        <v>-</v>
      </c>
      <c r="AK35" s="170" t="str">
        <f t="shared" si="30"/>
        <v>-</v>
      </c>
      <c r="AL35" s="170" t="str">
        <f t="shared" si="30"/>
        <v>-</v>
      </c>
      <c r="AM35" s="170" t="str">
        <f t="shared" si="30"/>
        <v>-</v>
      </c>
      <c r="AO35" s="169" t="str">
        <f t="shared" si="31"/>
        <v>-</v>
      </c>
      <c r="AP35" s="169" t="str">
        <f t="shared" si="31"/>
        <v>-</v>
      </c>
      <c r="AQ35" s="169" t="str">
        <f t="shared" si="31"/>
        <v>-</v>
      </c>
      <c r="AR35" s="169" t="str">
        <f t="shared" si="31"/>
        <v>-</v>
      </c>
      <c r="AS35" s="169" t="str">
        <f t="shared" si="31"/>
        <v>-</v>
      </c>
      <c r="AT35" s="169" t="str">
        <f t="shared" si="31"/>
        <v>-</v>
      </c>
      <c r="AU35" s="169" t="str">
        <f t="shared" si="31"/>
        <v>-</v>
      </c>
      <c r="AV35" s="169" t="str">
        <f t="shared" si="31"/>
        <v>-</v>
      </c>
      <c r="AW35" s="169" t="str">
        <f t="shared" si="31"/>
        <v>-</v>
      </c>
      <c r="AX35" s="169" t="str">
        <f t="shared" si="31"/>
        <v>-</v>
      </c>
      <c r="AY35" s="169" t="str">
        <f t="shared" si="31"/>
        <v>-</v>
      </c>
      <c r="AZ35" s="169" t="str">
        <f t="shared" si="31"/>
        <v>-</v>
      </c>
      <c r="BB35" s="169" t="str">
        <f t="shared" si="32"/>
        <v>-</v>
      </c>
      <c r="BC35" s="169" t="str">
        <f t="shared" si="32"/>
        <v>-</v>
      </c>
      <c r="BD35" s="169" t="str">
        <f t="shared" si="32"/>
        <v>-</v>
      </c>
      <c r="BE35" s="169" t="str">
        <f t="shared" si="32"/>
        <v>-</v>
      </c>
      <c r="BF35" s="169" t="str">
        <f t="shared" si="32"/>
        <v>-</v>
      </c>
      <c r="BG35" s="169" t="str">
        <f t="shared" si="32"/>
        <v>-</v>
      </c>
      <c r="BH35" s="169" t="str">
        <f t="shared" si="32"/>
        <v>-</v>
      </c>
      <c r="BI35" s="169" t="str">
        <f t="shared" si="32"/>
        <v>-</v>
      </c>
      <c r="BJ35" s="169" t="str">
        <f t="shared" si="32"/>
        <v>-</v>
      </c>
      <c r="BK35" s="169" t="str">
        <f t="shared" si="32"/>
        <v>-</v>
      </c>
      <c r="BL35" s="169" t="str">
        <f t="shared" si="32"/>
        <v>-</v>
      </c>
      <c r="BM35" s="169" t="str">
        <f t="shared" si="32"/>
        <v>-</v>
      </c>
      <c r="BO35" s="169" t="str">
        <f t="shared" si="33"/>
        <v>-</v>
      </c>
      <c r="BP35" s="169" t="str">
        <f t="shared" si="33"/>
        <v>-</v>
      </c>
      <c r="BQ35" s="169" t="str">
        <f t="shared" si="33"/>
        <v>-</v>
      </c>
      <c r="BR35" s="169">
        <f t="shared" si="33"/>
        <v>1</v>
      </c>
      <c r="BS35" s="169" t="str">
        <f t="shared" si="33"/>
        <v>-</v>
      </c>
      <c r="BT35" s="169">
        <f t="shared" si="33"/>
        <v>1</v>
      </c>
      <c r="BU35" s="169" t="str">
        <f t="shared" si="33"/>
        <v>-</v>
      </c>
      <c r="BV35" s="169" t="str">
        <f t="shared" si="33"/>
        <v>-</v>
      </c>
      <c r="BW35" s="169" t="str">
        <f t="shared" si="33"/>
        <v>-</v>
      </c>
      <c r="BX35" s="169" t="str">
        <f t="shared" si="33"/>
        <v>-</v>
      </c>
      <c r="BY35" s="169" t="str">
        <f t="shared" si="33"/>
        <v>-</v>
      </c>
      <c r="BZ35" s="169" t="str">
        <f t="shared" si="33"/>
        <v>-</v>
      </c>
      <c r="CB35" s="169"/>
      <c r="CC35" s="169"/>
      <c r="CD35" s="169"/>
      <c r="CE35" s="169"/>
      <c r="CF35" s="169"/>
      <c r="CG35" s="169"/>
      <c r="CH35" s="169"/>
      <c r="CI35" s="169"/>
      <c r="CJ35" s="169"/>
      <c r="CK35" s="169"/>
      <c r="CL35" s="169"/>
      <c r="CM35" s="169"/>
    </row>
    <row r="36" spans="1:91">
      <c r="A36" s="16">
        <v>4</v>
      </c>
      <c r="B36" s="2" t="s">
        <v>61</v>
      </c>
      <c r="C36" s="158">
        <v>7</v>
      </c>
      <c r="D36" s="158"/>
      <c r="E36" s="158"/>
      <c r="F36" s="158">
        <v>7</v>
      </c>
      <c r="G36" s="158"/>
      <c r="H36" s="162">
        <f t="shared" si="25"/>
        <v>64.81481481481481</v>
      </c>
      <c r="I36" s="2">
        <f t="shared" si="28"/>
        <v>108</v>
      </c>
      <c r="J36" s="2">
        <f t="shared" si="29"/>
        <v>70</v>
      </c>
      <c r="K36" s="2">
        <v>36</v>
      </c>
      <c r="L36" s="2"/>
      <c r="M36" s="2">
        <v>34</v>
      </c>
      <c r="N36" s="2">
        <v>38</v>
      </c>
      <c r="O36" s="2"/>
      <c r="P36" s="2"/>
      <c r="Q36" s="2"/>
      <c r="R36" s="2"/>
      <c r="S36" s="2"/>
      <c r="T36" s="2"/>
      <c r="U36" s="2">
        <v>5</v>
      </c>
      <c r="V36" s="2"/>
      <c r="W36" s="2"/>
      <c r="X36" s="2"/>
      <c r="Y36" s="2"/>
      <c r="Z36" s="2"/>
      <c r="AB36" s="170" t="str">
        <f t="shared" si="30"/>
        <v>-</v>
      </c>
      <c r="AC36" s="170" t="str">
        <f t="shared" si="30"/>
        <v>-</v>
      </c>
      <c r="AD36" s="170" t="str">
        <f t="shared" si="30"/>
        <v>-</v>
      </c>
      <c r="AE36" s="170" t="str">
        <f t="shared" si="30"/>
        <v>-</v>
      </c>
      <c r="AF36" s="170" t="str">
        <f t="shared" si="30"/>
        <v>-</v>
      </c>
      <c r="AG36" s="170" t="str">
        <f t="shared" si="30"/>
        <v>-</v>
      </c>
      <c r="AH36" s="170">
        <f t="shared" si="30"/>
        <v>1</v>
      </c>
      <c r="AI36" s="170" t="str">
        <f t="shared" si="30"/>
        <v>-</v>
      </c>
      <c r="AJ36" s="170" t="str">
        <f t="shared" si="30"/>
        <v>-</v>
      </c>
      <c r="AK36" s="170" t="str">
        <f t="shared" si="30"/>
        <v>-</v>
      </c>
      <c r="AL36" s="170" t="str">
        <f t="shared" si="30"/>
        <v>-</v>
      </c>
      <c r="AM36" s="170" t="str">
        <f t="shared" si="30"/>
        <v>-</v>
      </c>
      <c r="AO36" s="169" t="str">
        <f t="shared" si="31"/>
        <v>-</v>
      </c>
      <c r="AP36" s="169" t="str">
        <f t="shared" si="31"/>
        <v>-</v>
      </c>
      <c r="AQ36" s="169" t="str">
        <f t="shared" si="31"/>
        <v>-</v>
      </c>
      <c r="AR36" s="169" t="str">
        <f t="shared" si="31"/>
        <v>-</v>
      </c>
      <c r="AS36" s="169" t="str">
        <f t="shared" si="31"/>
        <v>-</v>
      </c>
      <c r="AT36" s="169" t="str">
        <f t="shared" si="31"/>
        <v>-</v>
      </c>
      <c r="AU36" s="169" t="str">
        <f t="shared" si="31"/>
        <v>-</v>
      </c>
      <c r="AV36" s="169" t="str">
        <f t="shared" si="31"/>
        <v>-</v>
      </c>
      <c r="AW36" s="169" t="str">
        <f t="shared" si="31"/>
        <v>-</v>
      </c>
      <c r="AX36" s="169" t="str">
        <f t="shared" si="31"/>
        <v>-</v>
      </c>
      <c r="AY36" s="169" t="str">
        <f t="shared" si="31"/>
        <v>-</v>
      </c>
      <c r="AZ36" s="169" t="str">
        <f t="shared" si="31"/>
        <v>-</v>
      </c>
      <c r="BB36" s="169" t="str">
        <f t="shared" si="32"/>
        <v>-</v>
      </c>
      <c r="BC36" s="169" t="str">
        <f t="shared" si="32"/>
        <v>-</v>
      </c>
      <c r="BD36" s="169" t="str">
        <f t="shared" si="32"/>
        <v>-</v>
      </c>
      <c r="BE36" s="169" t="str">
        <f t="shared" si="32"/>
        <v>-</v>
      </c>
      <c r="BF36" s="169" t="str">
        <f t="shared" si="32"/>
        <v>-</v>
      </c>
      <c r="BG36" s="169" t="str">
        <f t="shared" si="32"/>
        <v>-</v>
      </c>
      <c r="BH36" s="169" t="str">
        <f t="shared" si="32"/>
        <v>-</v>
      </c>
      <c r="BI36" s="169" t="str">
        <f t="shared" si="32"/>
        <v>-</v>
      </c>
      <c r="BJ36" s="169" t="str">
        <f t="shared" si="32"/>
        <v>-</v>
      </c>
      <c r="BK36" s="169" t="str">
        <f t="shared" si="32"/>
        <v>-</v>
      </c>
      <c r="BL36" s="169" t="str">
        <f t="shared" si="32"/>
        <v>-</v>
      </c>
      <c r="BM36" s="169" t="str">
        <f t="shared" si="32"/>
        <v>-</v>
      </c>
      <c r="BO36" s="169" t="str">
        <f t="shared" si="33"/>
        <v>-</v>
      </c>
      <c r="BP36" s="169" t="str">
        <f t="shared" si="33"/>
        <v>-</v>
      </c>
      <c r="BQ36" s="169" t="str">
        <f t="shared" si="33"/>
        <v>-</v>
      </c>
      <c r="BR36" s="169" t="str">
        <f t="shared" si="33"/>
        <v>-</v>
      </c>
      <c r="BS36" s="169" t="str">
        <f t="shared" si="33"/>
        <v>-</v>
      </c>
      <c r="BT36" s="169" t="str">
        <f t="shared" si="33"/>
        <v>-</v>
      </c>
      <c r="BU36" s="169">
        <f t="shared" si="33"/>
        <v>1</v>
      </c>
      <c r="BV36" s="169" t="str">
        <f t="shared" si="33"/>
        <v>-</v>
      </c>
      <c r="BW36" s="169" t="str">
        <f t="shared" si="33"/>
        <v>-</v>
      </c>
      <c r="BX36" s="169" t="str">
        <f t="shared" si="33"/>
        <v>-</v>
      </c>
      <c r="BY36" s="169" t="str">
        <f t="shared" si="33"/>
        <v>-</v>
      </c>
      <c r="BZ36" s="169" t="str">
        <f t="shared" si="33"/>
        <v>-</v>
      </c>
      <c r="CB36" s="169"/>
      <c r="CC36" s="169"/>
      <c r="CD36" s="169"/>
      <c r="CE36" s="169"/>
      <c r="CF36" s="169"/>
      <c r="CG36" s="169"/>
      <c r="CH36" s="169"/>
      <c r="CI36" s="169"/>
      <c r="CJ36" s="169"/>
      <c r="CK36" s="169"/>
      <c r="CL36" s="169"/>
      <c r="CM36" s="169"/>
    </row>
    <row r="37" spans="1:91">
      <c r="A37" s="16">
        <v>5</v>
      </c>
      <c r="B37" s="2" t="s">
        <v>62</v>
      </c>
      <c r="C37" s="158">
        <v>6</v>
      </c>
      <c r="D37" s="158">
        <v>4</v>
      </c>
      <c r="E37" s="158"/>
      <c r="F37" s="158"/>
      <c r="G37" s="158"/>
      <c r="H37" s="162">
        <f t="shared" si="25"/>
        <v>59.259259259259252</v>
      </c>
      <c r="I37" s="2">
        <f t="shared" si="28"/>
        <v>189</v>
      </c>
      <c r="J37" s="2">
        <f t="shared" si="29"/>
        <v>112</v>
      </c>
      <c r="K37" s="2">
        <v>54</v>
      </c>
      <c r="L37" s="2">
        <v>58</v>
      </c>
      <c r="M37" s="2"/>
      <c r="N37" s="2">
        <v>77</v>
      </c>
      <c r="O37" s="2"/>
      <c r="P37" s="2"/>
      <c r="Q37" s="2"/>
      <c r="R37" s="2"/>
      <c r="S37" s="2">
        <v>2</v>
      </c>
      <c r="T37" s="2">
        <v>8</v>
      </c>
      <c r="U37" s="2"/>
      <c r="V37" s="2"/>
      <c r="W37" s="2"/>
      <c r="X37" s="2"/>
      <c r="Y37" s="2"/>
      <c r="Z37" s="2"/>
      <c r="AB37" s="170" t="str">
        <f t="shared" si="30"/>
        <v>-</v>
      </c>
      <c r="AC37" s="170" t="str">
        <f t="shared" si="30"/>
        <v>-</v>
      </c>
      <c r="AD37" s="170" t="str">
        <f t="shared" si="30"/>
        <v>-</v>
      </c>
      <c r="AE37" s="170" t="str">
        <f t="shared" si="30"/>
        <v>-</v>
      </c>
      <c r="AF37" s="170" t="str">
        <f t="shared" si="30"/>
        <v>-</v>
      </c>
      <c r="AG37" s="170">
        <f t="shared" si="30"/>
        <v>1</v>
      </c>
      <c r="AH37" s="170" t="str">
        <f t="shared" si="30"/>
        <v>-</v>
      </c>
      <c r="AI37" s="170" t="str">
        <f t="shared" si="30"/>
        <v>-</v>
      </c>
      <c r="AJ37" s="170" t="str">
        <f t="shared" si="30"/>
        <v>-</v>
      </c>
      <c r="AK37" s="170" t="str">
        <f t="shared" si="30"/>
        <v>-</v>
      </c>
      <c r="AL37" s="170" t="str">
        <f t="shared" si="30"/>
        <v>-</v>
      </c>
      <c r="AM37" s="170" t="str">
        <f t="shared" si="30"/>
        <v>-</v>
      </c>
      <c r="AO37" s="169" t="str">
        <f t="shared" si="31"/>
        <v>-</v>
      </c>
      <c r="AP37" s="169" t="str">
        <f t="shared" si="31"/>
        <v>-</v>
      </c>
      <c r="AQ37" s="169" t="str">
        <f t="shared" si="31"/>
        <v>-</v>
      </c>
      <c r="AR37" s="169">
        <f t="shared" si="31"/>
        <v>1</v>
      </c>
      <c r="AS37" s="169" t="str">
        <f t="shared" si="31"/>
        <v>-</v>
      </c>
      <c r="AT37" s="169" t="str">
        <f t="shared" si="31"/>
        <v>-</v>
      </c>
      <c r="AU37" s="169" t="str">
        <f t="shared" si="31"/>
        <v>-</v>
      </c>
      <c r="AV37" s="169" t="str">
        <f t="shared" si="31"/>
        <v>-</v>
      </c>
      <c r="AW37" s="169" t="str">
        <f t="shared" si="31"/>
        <v>-</v>
      </c>
      <c r="AX37" s="169" t="str">
        <f t="shared" si="31"/>
        <v>-</v>
      </c>
      <c r="AY37" s="169" t="str">
        <f t="shared" si="31"/>
        <v>-</v>
      </c>
      <c r="AZ37" s="169" t="str">
        <f t="shared" si="31"/>
        <v>-</v>
      </c>
      <c r="BB37" s="169" t="str">
        <f t="shared" si="32"/>
        <v>-</v>
      </c>
      <c r="BC37" s="169" t="str">
        <f t="shared" si="32"/>
        <v>-</v>
      </c>
      <c r="BD37" s="169" t="str">
        <f t="shared" si="32"/>
        <v>-</v>
      </c>
      <c r="BE37" s="169" t="str">
        <f t="shared" si="32"/>
        <v>-</v>
      </c>
      <c r="BF37" s="169" t="str">
        <f t="shared" si="32"/>
        <v>-</v>
      </c>
      <c r="BG37" s="169" t="str">
        <f t="shared" si="32"/>
        <v>-</v>
      </c>
      <c r="BH37" s="169" t="str">
        <f t="shared" si="32"/>
        <v>-</v>
      </c>
      <c r="BI37" s="169" t="str">
        <f t="shared" si="32"/>
        <v>-</v>
      </c>
      <c r="BJ37" s="169" t="str">
        <f t="shared" si="32"/>
        <v>-</v>
      </c>
      <c r="BK37" s="169" t="str">
        <f t="shared" si="32"/>
        <v>-</v>
      </c>
      <c r="BL37" s="169" t="str">
        <f t="shared" si="32"/>
        <v>-</v>
      </c>
      <c r="BM37" s="169" t="str">
        <f t="shared" si="32"/>
        <v>-</v>
      </c>
      <c r="BO37" s="169" t="str">
        <f t="shared" si="33"/>
        <v>-</v>
      </c>
      <c r="BP37" s="169" t="str">
        <f t="shared" si="33"/>
        <v>-</v>
      </c>
      <c r="BQ37" s="169" t="str">
        <f t="shared" si="33"/>
        <v>-</v>
      </c>
      <c r="BR37" s="169" t="str">
        <f t="shared" si="33"/>
        <v>-</v>
      </c>
      <c r="BS37" s="169" t="str">
        <f t="shared" si="33"/>
        <v>-</v>
      </c>
      <c r="BT37" s="169" t="str">
        <f t="shared" si="33"/>
        <v>-</v>
      </c>
      <c r="BU37" s="169" t="str">
        <f t="shared" si="33"/>
        <v>-</v>
      </c>
      <c r="BV37" s="169" t="str">
        <f t="shared" si="33"/>
        <v>-</v>
      </c>
      <c r="BW37" s="169" t="str">
        <f t="shared" si="33"/>
        <v>-</v>
      </c>
      <c r="BX37" s="169" t="str">
        <f t="shared" si="33"/>
        <v>-</v>
      </c>
      <c r="BY37" s="169" t="str">
        <f t="shared" si="33"/>
        <v>-</v>
      </c>
      <c r="BZ37" s="169" t="str">
        <f t="shared" si="33"/>
        <v>-</v>
      </c>
      <c r="CB37" s="169"/>
      <c r="CC37" s="169"/>
      <c r="CD37" s="169"/>
      <c r="CE37" s="169"/>
      <c r="CF37" s="169"/>
      <c r="CG37" s="169"/>
      <c r="CH37" s="169"/>
      <c r="CI37" s="169"/>
      <c r="CJ37" s="169"/>
      <c r="CK37" s="169"/>
      <c r="CL37" s="169"/>
      <c r="CM37" s="169"/>
    </row>
    <row r="38" spans="1:91">
      <c r="A38" s="16">
        <v>6</v>
      </c>
      <c r="B38" s="2" t="s">
        <v>63</v>
      </c>
      <c r="C38" s="158">
        <v>1.2</v>
      </c>
      <c r="D38" s="158">
        <v>3</v>
      </c>
      <c r="E38" s="158"/>
      <c r="F38" s="158"/>
      <c r="G38" s="158" t="s">
        <v>253</v>
      </c>
      <c r="H38" s="162">
        <f t="shared" si="25"/>
        <v>51.851851851851848</v>
      </c>
      <c r="I38" s="2">
        <f t="shared" si="28"/>
        <v>189</v>
      </c>
      <c r="J38" s="2">
        <f t="shared" si="29"/>
        <v>98</v>
      </c>
      <c r="K38" s="2">
        <v>36</v>
      </c>
      <c r="L38" s="2"/>
      <c r="M38" s="2">
        <v>62</v>
      </c>
      <c r="N38" s="2">
        <v>91</v>
      </c>
      <c r="O38" s="2">
        <v>3</v>
      </c>
      <c r="P38" s="2">
        <v>4</v>
      </c>
      <c r="Q38" s="2">
        <v>2</v>
      </c>
      <c r="R38" s="2"/>
      <c r="S38" s="2"/>
      <c r="T38" s="2"/>
      <c r="U38" s="2"/>
      <c r="V38" s="2"/>
      <c r="W38" s="2"/>
      <c r="X38" s="2"/>
      <c r="Y38" s="2"/>
      <c r="Z38" s="2"/>
      <c r="AB38" s="170">
        <f t="shared" si="30"/>
        <v>1</v>
      </c>
      <c r="AC38" s="170">
        <f t="shared" si="30"/>
        <v>1</v>
      </c>
      <c r="AD38" s="170" t="str">
        <f t="shared" si="30"/>
        <v>-</v>
      </c>
      <c r="AE38" s="170" t="str">
        <f t="shared" si="30"/>
        <v>-</v>
      </c>
      <c r="AF38" s="170" t="str">
        <f t="shared" si="30"/>
        <v>-</v>
      </c>
      <c r="AG38" s="170" t="str">
        <f t="shared" si="30"/>
        <v>-</v>
      </c>
      <c r="AH38" s="170" t="str">
        <f t="shared" si="30"/>
        <v>-</v>
      </c>
      <c r="AI38" s="170" t="str">
        <f t="shared" si="30"/>
        <v>-</v>
      </c>
      <c r="AJ38" s="170" t="str">
        <f t="shared" si="30"/>
        <v>-</v>
      </c>
      <c r="AK38" s="170" t="str">
        <f t="shared" si="30"/>
        <v>-</v>
      </c>
      <c r="AL38" s="170" t="str">
        <f t="shared" si="30"/>
        <v>-</v>
      </c>
      <c r="AM38" s="170" t="str">
        <f t="shared" si="30"/>
        <v>-</v>
      </c>
      <c r="AO38" s="169" t="str">
        <f t="shared" si="31"/>
        <v>-</v>
      </c>
      <c r="AP38" s="169" t="str">
        <f t="shared" si="31"/>
        <v>-</v>
      </c>
      <c r="AQ38" s="169">
        <f t="shared" si="31"/>
        <v>1</v>
      </c>
      <c r="AR38" s="169" t="str">
        <f t="shared" si="31"/>
        <v>-</v>
      </c>
      <c r="AS38" s="169" t="str">
        <f t="shared" si="31"/>
        <v>-</v>
      </c>
      <c r="AT38" s="169" t="str">
        <f t="shared" si="31"/>
        <v>-</v>
      </c>
      <c r="AU38" s="169" t="str">
        <f t="shared" si="31"/>
        <v>-</v>
      </c>
      <c r="AV38" s="169" t="str">
        <f t="shared" si="31"/>
        <v>-</v>
      </c>
      <c r="AW38" s="169" t="str">
        <f t="shared" si="31"/>
        <v>-</v>
      </c>
      <c r="AX38" s="169" t="str">
        <f t="shared" si="31"/>
        <v>-</v>
      </c>
      <c r="AY38" s="169" t="str">
        <f t="shared" si="31"/>
        <v>-</v>
      </c>
      <c r="AZ38" s="169" t="str">
        <f t="shared" si="31"/>
        <v>-</v>
      </c>
      <c r="BB38" s="169" t="str">
        <f t="shared" si="32"/>
        <v>-</v>
      </c>
      <c r="BC38" s="169" t="str">
        <f t="shared" si="32"/>
        <v>-</v>
      </c>
      <c r="BD38" s="169" t="str">
        <f t="shared" si="32"/>
        <v>-</v>
      </c>
      <c r="BE38" s="169" t="str">
        <f t="shared" si="32"/>
        <v>-</v>
      </c>
      <c r="BF38" s="169" t="str">
        <f t="shared" si="32"/>
        <v>-</v>
      </c>
      <c r="BG38" s="169" t="str">
        <f t="shared" si="32"/>
        <v>-</v>
      </c>
      <c r="BH38" s="169" t="str">
        <f t="shared" si="32"/>
        <v>-</v>
      </c>
      <c r="BI38" s="169" t="str">
        <f t="shared" si="32"/>
        <v>-</v>
      </c>
      <c r="BJ38" s="169" t="str">
        <f t="shared" si="32"/>
        <v>-</v>
      </c>
      <c r="BK38" s="169" t="str">
        <f t="shared" si="32"/>
        <v>-</v>
      </c>
      <c r="BL38" s="169" t="str">
        <f t="shared" si="32"/>
        <v>-</v>
      </c>
      <c r="BM38" s="169" t="str">
        <f t="shared" si="32"/>
        <v>-</v>
      </c>
      <c r="BO38" s="169" t="str">
        <f t="shared" si="33"/>
        <v>-</v>
      </c>
      <c r="BP38" s="169" t="str">
        <f t="shared" si="33"/>
        <v>-</v>
      </c>
      <c r="BQ38" s="169" t="str">
        <f t="shared" si="33"/>
        <v>-</v>
      </c>
      <c r="BR38" s="169" t="str">
        <f t="shared" si="33"/>
        <v>-</v>
      </c>
      <c r="BS38" s="169" t="str">
        <f t="shared" si="33"/>
        <v>-</v>
      </c>
      <c r="BT38" s="169" t="str">
        <f t="shared" si="33"/>
        <v>-</v>
      </c>
      <c r="BU38" s="169" t="str">
        <f t="shared" si="33"/>
        <v>-</v>
      </c>
      <c r="BV38" s="169" t="str">
        <f t="shared" si="33"/>
        <v>-</v>
      </c>
      <c r="BW38" s="169" t="str">
        <f t="shared" si="33"/>
        <v>-</v>
      </c>
      <c r="BX38" s="169" t="str">
        <f t="shared" si="33"/>
        <v>-</v>
      </c>
      <c r="BY38" s="169" t="str">
        <f t="shared" si="33"/>
        <v>-</v>
      </c>
      <c r="BZ38" s="169" t="str">
        <f t="shared" si="33"/>
        <v>-</v>
      </c>
      <c r="CB38" s="169">
        <v>2</v>
      </c>
      <c r="CC38" s="169">
        <v>1</v>
      </c>
      <c r="CD38" s="169">
        <v>1</v>
      </c>
      <c r="CE38" s="169"/>
      <c r="CF38" s="169"/>
      <c r="CG38" s="169"/>
      <c r="CH38" s="169"/>
      <c r="CI38" s="169"/>
      <c r="CJ38" s="169"/>
      <c r="CK38" s="169"/>
      <c r="CL38" s="169"/>
      <c r="CM38" s="169"/>
    </row>
    <row r="39" spans="1:91">
      <c r="A39" s="16">
        <v>7</v>
      </c>
      <c r="B39" s="2" t="s">
        <v>64</v>
      </c>
      <c r="C39" s="158"/>
      <c r="D39" s="158">
        <v>11</v>
      </c>
      <c r="E39" s="158"/>
      <c r="F39" s="158"/>
      <c r="G39" s="158"/>
      <c r="H39" s="162">
        <f t="shared" si="25"/>
        <v>44.444444444444443</v>
      </c>
      <c r="I39" s="2">
        <f t="shared" si="28"/>
        <v>54</v>
      </c>
      <c r="J39" s="2">
        <f t="shared" si="29"/>
        <v>24</v>
      </c>
      <c r="K39" s="2">
        <v>16</v>
      </c>
      <c r="L39" s="2">
        <v>8</v>
      </c>
      <c r="M39" s="2"/>
      <c r="N39" s="2">
        <v>30</v>
      </c>
      <c r="O39" s="2"/>
      <c r="P39" s="2"/>
      <c r="Q39" s="2"/>
      <c r="R39" s="2"/>
      <c r="S39" s="2"/>
      <c r="T39" s="2"/>
      <c r="U39" s="2"/>
      <c r="V39" s="2"/>
      <c r="W39" s="2"/>
      <c r="X39" s="2"/>
      <c r="Y39" s="2">
        <v>3</v>
      </c>
      <c r="Z39" s="2"/>
      <c r="AB39" s="170" t="str">
        <f t="shared" si="30"/>
        <v>-</v>
      </c>
      <c r="AC39" s="170" t="str">
        <f t="shared" si="30"/>
        <v>-</v>
      </c>
      <c r="AD39" s="170" t="str">
        <f t="shared" si="30"/>
        <v>-</v>
      </c>
      <c r="AE39" s="170" t="str">
        <f t="shared" si="30"/>
        <v>-</v>
      </c>
      <c r="AF39" s="170" t="str">
        <f t="shared" si="30"/>
        <v>-</v>
      </c>
      <c r="AG39" s="170" t="str">
        <f t="shared" si="30"/>
        <v>-</v>
      </c>
      <c r="AH39" s="170" t="str">
        <f t="shared" si="30"/>
        <v>-</v>
      </c>
      <c r="AI39" s="170" t="str">
        <f t="shared" si="30"/>
        <v>-</v>
      </c>
      <c r="AJ39" s="170" t="str">
        <f t="shared" si="30"/>
        <v>-</v>
      </c>
      <c r="AK39" s="170" t="str">
        <f t="shared" si="30"/>
        <v>-</v>
      </c>
      <c r="AL39" s="170" t="str">
        <f t="shared" si="30"/>
        <v>-</v>
      </c>
      <c r="AM39" s="170" t="str">
        <f t="shared" si="30"/>
        <v>-</v>
      </c>
      <c r="AO39" s="169" t="str">
        <f t="shared" si="31"/>
        <v>-</v>
      </c>
      <c r="AP39" s="169" t="str">
        <f t="shared" si="31"/>
        <v>-</v>
      </c>
      <c r="AQ39" s="169" t="str">
        <f t="shared" si="31"/>
        <v>-</v>
      </c>
      <c r="AR39" s="169" t="str">
        <f t="shared" si="31"/>
        <v>-</v>
      </c>
      <c r="AS39" s="169" t="str">
        <f t="shared" si="31"/>
        <v>-</v>
      </c>
      <c r="AT39" s="169" t="str">
        <f t="shared" si="31"/>
        <v>-</v>
      </c>
      <c r="AU39" s="169" t="str">
        <f t="shared" si="31"/>
        <v>-</v>
      </c>
      <c r="AV39" s="169" t="str">
        <f t="shared" si="31"/>
        <v>-</v>
      </c>
      <c r="AW39" s="169" t="str">
        <f t="shared" si="31"/>
        <v>-</v>
      </c>
      <c r="AX39" s="169" t="str">
        <f t="shared" si="31"/>
        <v>-</v>
      </c>
      <c r="AY39" s="169">
        <f t="shared" si="31"/>
        <v>1</v>
      </c>
      <c r="AZ39" s="169" t="str">
        <f t="shared" si="31"/>
        <v>-</v>
      </c>
      <c r="BB39" s="169" t="str">
        <f t="shared" si="32"/>
        <v>-</v>
      </c>
      <c r="BC39" s="169" t="str">
        <f t="shared" si="32"/>
        <v>-</v>
      </c>
      <c r="BD39" s="169" t="str">
        <f t="shared" si="32"/>
        <v>-</v>
      </c>
      <c r="BE39" s="169" t="str">
        <f t="shared" si="32"/>
        <v>-</v>
      </c>
      <c r="BF39" s="169" t="str">
        <f t="shared" si="32"/>
        <v>-</v>
      </c>
      <c r="BG39" s="169" t="str">
        <f t="shared" si="32"/>
        <v>-</v>
      </c>
      <c r="BH39" s="169" t="str">
        <f t="shared" si="32"/>
        <v>-</v>
      </c>
      <c r="BI39" s="169" t="str">
        <f t="shared" si="32"/>
        <v>-</v>
      </c>
      <c r="BJ39" s="169" t="str">
        <f t="shared" si="32"/>
        <v>-</v>
      </c>
      <c r="BK39" s="169" t="str">
        <f t="shared" si="32"/>
        <v>-</v>
      </c>
      <c r="BL39" s="169" t="str">
        <f t="shared" si="32"/>
        <v>-</v>
      </c>
      <c r="BM39" s="169" t="str">
        <f t="shared" si="32"/>
        <v>-</v>
      </c>
      <c r="BO39" s="169" t="str">
        <f t="shared" si="33"/>
        <v>-</v>
      </c>
      <c r="BP39" s="169" t="str">
        <f t="shared" si="33"/>
        <v>-</v>
      </c>
      <c r="BQ39" s="169" t="str">
        <f t="shared" si="33"/>
        <v>-</v>
      </c>
      <c r="BR39" s="169" t="str">
        <f t="shared" si="33"/>
        <v>-</v>
      </c>
      <c r="BS39" s="169" t="str">
        <f t="shared" si="33"/>
        <v>-</v>
      </c>
      <c r="BT39" s="169" t="str">
        <f t="shared" si="33"/>
        <v>-</v>
      </c>
      <c r="BU39" s="169" t="str">
        <f t="shared" si="33"/>
        <v>-</v>
      </c>
      <c r="BV39" s="169" t="str">
        <f t="shared" si="33"/>
        <v>-</v>
      </c>
      <c r="BW39" s="169" t="str">
        <f t="shared" si="33"/>
        <v>-</v>
      </c>
      <c r="BX39" s="169" t="str">
        <f t="shared" si="33"/>
        <v>-</v>
      </c>
      <c r="BY39" s="169" t="str">
        <f t="shared" si="33"/>
        <v>-</v>
      </c>
      <c r="BZ39" s="169" t="str">
        <f t="shared" si="33"/>
        <v>-</v>
      </c>
      <c r="CB39" s="169"/>
      <c r="CC39" s="169"/>
      <c r="CD39" s="169"/>
      <c r="CE39" s="169"/>
      <c r="CF39" s="169"/>
      <c r="CG39" s="169"/>
      <c r="CH39" s="169"/>
      <c r="CI39" s="169"/>
      <c r="CJ39" s="169"/>
      <c r="CK39" s="169"/>
      <c r="CL39" s="169"/>
      <c r="CM39" s="169"/>
    </row>
    <row r="40" spans="1:91">
      <c r="A40" s="16">
        <v>8</v>
      </c>
      <c r="B40" s="2" t="s">
        <v>65</v>
      </c>
      <c r="C40" s="158">
        <v>3</v>
      </c>
      <c r="D40" s="158">
        <v>1.2</v>
      </c>
      <c r="E40" s="158"/>
      <c r="F40" s="158"/>
      <c r="G40" s="158" t="s">
        <v>253</v>
      </c>
      <c r="H40" s="162">
        <f t="shared" si="25"/>
        <v>62.962962962962962</v>
      </c>
      <c r="I40" s="2">
        <f t="shared" si="28"/>
        <v>108</v>
      </c>
      <c r="J40" s="2">
        <f t="shared" si="29"/>
        <v>68</v>
      </c>
      <c r="K40" s="2">
        <v>34</v>
      </c>
      <c r="L40" s="2">
        <v>18</v>
      </c>
      <c r="M40" s="2">
        <v>16</v>
      </c>
      <c r="N40" s="2">
        <v>40</v>
      </c>
      <c r="O40" s="2">
        <v>2</v>
      </c>
      <c r="P40" s="2">
        <v>2</v>
      </c>
      <c r="Q40" s="2">
        <v>2</v>
      </c>
      <c r="R40" s="2"/>
      <c r="S40" s="2"/>
      <c r="T40" s="2"/>
      <c r="U40" s="2"/>
      <c r="V40" s="2"/>
      <c r="W40" s="2"/>
      <c r="X40" s="2"/>
      <c r="Y40" s="2"/>
      <c r="Z40" s="2"/>
      <c r="AB40" s="170" t="str">
        <f t="shared" si="30"/>
        <v>-</v>
      </c>
      <c r="AC40" s="170" t="str">
        <f t="shared" si="30"/>
        <v>-</v>
      </c>
      <c r="AD40" s="170">
        <f t="shared" si="30"/>
        <v>1</v>
      </c>
      <c r="AE40" s="170" t="str">
        <f t="shared" si="30"/>
        <v>-</v>
      </c>
      <c r="AF40" s="170" t="str">
        <f t="shared" si="30"/>
        <v>-</v>
      </c>
      <c r="AG40" s="170" t="str">
        <f t="shared" si="30"/>
        <v>-</v>
      </c>
      <c r="AH40" s="170" t="str">
        <f t="shared" si="30"/>
        <v>-</v>
      </c>
      <c r="AI40" s="170" t="str">
        <f t="shared" si="30"/>
        <v>-</v>
      </c>
      <c r="AJ40" s="170" t="str">
        <f t="shared" si="30"/>
        <v>-</v>
      </c>
      <c r="AK40" s="170" t="str">
        <f t="shared" si="30"/>
        <v>-</v>
      </c>
      <c r="AL40" s="170" t="str">
        <f t="shared" si="30"/>
        <v>-</v>
      </c>
      <c r="AM40" s="170" t="str">
        <f t="shared" si="30"/>
        <v>-</v>
      </c>
      <c r="AO40" s="169">
        <f t="shared" si="31"/>
        <v>1</v>
      </c>
      <c r="AP40" s="169">
        <f t="shared" si="31"/>
        <v>1</v>
      </c>
      <c r="AQ40" s="169" t="str">
        <f t="shared" si="31"/>
        <v>-</v>
      </c>
      <c r="AR40" s="169" t="str">
        <f t="shared" si="31"/>
        <v>-</v>
      </c>
      <c r="AS40" s="169" t="str">
        <f t="shared" si="31"/>
        <v>-</v>
      </c>
      <c r="AT40" s="169" t="str">
        <f t="shared" si="31"/>
        <v>-</v>
      </c>
      <c r="AU40" s="169" t="str">
        <f t="shared" si="31"/>
        <v>-</v>
      </c>
      <c r="AV40" s="169" t="str">
        <f t="shared" si="31"/>
        <v>-</v>
      </c>
      <c r="AW40" s="169" t="str">
        <f t="shared" si="31"/>
        <v>-</v>
      </c>
      <c r="AX40" s="169" t="str">
        <f t="shared" si="31"/>
        <v>-</v>
      </c>
      <c r="AY40" s="169" t="str">
        <f t="shared" si="31"/>
        <v>-</v>
      </c>
      <c r="AZ40" s="169" t="str">
        <f t="shared" si="31"/>
        <v>-</v>
      </c>
      <c r="BB40" s="169" t="str">
        <f t="shared" si="32"/>
        <v>-</v>
      </c>
      <c r="BC40" s="169" t="str">
        <f t="shared" si="32"/>
        <v>-</v>
      </c>
      <c r="BD40" s="169" t="str">
        <f t="shared" si="32"/>
        <v>-</v>
      </c>
      <c r="BE40" s="169" t="str">
        <f t="shared" si="32"/>
        <v>-</v>
      </c>
      <c r="BF40" s="169" t="str">
        <f t="shared" si="32"/>
        <v>-</v>
      </c>
      <c r="BG40" s="169" t="str">
        <f t="shared" si="32"/>
        <v>-</v>
      </c>
      <c r="BH40" s="169" t="str">
        <f t="shared" si="32"/>
        <v>-</v>
      </c>
      <c r="BI40" s="169" t="str">
        <f t="shared" si="32"/>
        <v>-</v>
      </c>
      <c r="BJ40" s="169" t="str">
        <f t="shared" si="32"/>
        <v>-</v>
      </c>
      <c r="BK40" s="169" t="str">
        <f t="shared" si="32"/>
        <v>-</v>
      </c>
      <c r="BL40" s="169" t="str">
        <f t="shared" si="32"/>
        <v>-</v>
      </c>
      <c r="BM40" s="169" t="str">
        <f t="shared" si="32"/>
        <v>-</v>
      </c>
      <c r="BO40" s="169" t="str">
        <f t="shared" si="33"/>
        <v>-</v>
      </c>
      <c r="BP40" s="169" t="str">
        <f t="shared" si="33"/>
        <v>-</v>
      </c>
      <c r="BQ40" s="169" t="str">
        <f t="shared" si="33"/>
        <v>-</v>
      </c>
      <c r="BR40" s="169" t="str">
        <f t="shared" si="33"/>
        <v>-</v>
      </c>
      <c r="BS40" s="169" t="str">
        <f t="shared" si="33"/>
        <v>-</v>
      </c>
      <c r="BT40" s="169" t="str">
        <f t="shared" si="33"/>
        <v>-</v>
      </c>
      <c r="BU40" s="169" t="str">
        <f t="shared" si="33"/>
        <v>-</v>
      </c>
      <c r="BV40" s="169" t="str">
        <f t="shared" si="33"/>
        <v>-</v>
      </c>
      <c r="BW40" s="169" t="str">
        <f t="shared" si="33"/>
        <v>-</v>
      </c>
      <c r="BX40" s="169" t="str">
        <f t="shared" si="33"/>
        <v>-</v>
      </c>
      <c r="BY40" s="169" t="str">
        <f t="shared" si="33"/>
        <v>-</v>
      </c>
      <c r="BZ40" s="169" t="str">
        <f t="shared" si="33"/>
        <v>-</v>
      </c>
      <c r="CB40" s="169">
        <v>2</v>
      </c>
      <c r="CC40" s="169">
        <v>1</v>
      </c>
      <c r="CD40" s="169">
        <v>1</v>
      </c>
      <c r="CE40" s="169"/>
      <c r="CF40" s="169"/>
      <c r="CG40" s="169"/>
      <c r="CH40" s="169"/>
      <c r="CI40" s="169"/>
      <c r="CJ40" s="169"/>
      <c r="CK40" s="169"/>
      <c r="CL40" s="169"/>
      <c r="CM40" s="169"/>
    </row>
    <row r="41" spans="1:91">
      <c r="A41" s="16">
        <v>9</v>
      </c>
      <c r="B41" s="2" t="s">
        <v>66</v>
      </c>
      <c r="C41" s="158"/>
      <c r="D41" s="158" t="s">
        <v>254</v>
      </c>
      <c r="E41" s="158"/>
      <c r="F41" s="158"/>
      <c r="G41" s="158"/>
      <c r="H41" s="162">
        <f t="shared" si="25"/>
        <v>0</v>
      </c>
      <c r="I41" s="2">
        <v>108</v>
      </c>
      <c r="J41" s="2">
        <f t="shared" si="29"/>
        <v>0</v>
      </c>
      <c r="K41" s="2"/>
      <c r="L41" s="2">
        <v>34</v>
      </c>
      <c r="M41" s="2">
        <v>36</v>
      </c>
      <c r="N41" s="2">
        <v>38</v>
      </c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B41" s="170" t="str">
        <f t="shared" si="30"/>
        <v>-</v>
      </c>
      <c r="AC41" s="170" t="str">
        <f t="shared" si="30"/>
        <v>-</v>
      </c>
      <c r="AD41" s="170" t="str">
        <f t="shared" si="30"/>
        <v>-</v>
      </c>
      <c r="AE41" s="170" t="str">
        <f t="shared" si="30"/>
        <v>-</v>
      </c>
      <c r="AF41" s="170" t="str">
        <f t="shared" si="30"/>
        <v>-</v>
      </c>
      <c r="AG41" s="170" t="str">
        <f t="shared" si="30"/>
        <v>-</v>
      </c>
      <c r="AH41" s="170" t="str">
        <f t="shared" si="30"/>
        <v>-</v>
      </c>
      <c r="AI41" s="170" t="str">
        <f t="shared" si="30"/>
        <v>-</v>
      </c>
      <c r="AJ41" s="170" t="str">
        <f t="shared" si="30"/>
        <v>-</v>
      </c>
      <c r="AK41" s="170" t="str">
        <f t="shared" si="30"/>
        <v>-</v>
      </c>
      <c r="AL41" s="170" t="str">
        <f t="shared" si="30"/>
        <v>-</v>
      </c>
      <c r="AM41" s="170" t="str">
        <f t="shared" si="30"/>
        <v>-</v>
      </c>
      <c r="AO41" s="169" t="str">
        <f t="shared" si="31"/>
        <v>-</v>
      </c>
      <c r="AP41" s="169" t="str">
        <f t="shared" si="31"/>
        <v>-</v>
      </c>
      <c r="AQ41" s="169" t="str">
        <f t="shared" si="31"/>
        <v>-</v>
      </c>
      <c r="AR41" s="169" t="str">
        <f t="shared" si="31"/>
        <v>-</v>
      </c>
      <c r="AS41" s="169" t="str">
        <f t="shared" si="31"/>
        <v>-</v>
      </c>
      <c r="AT41" s="169" t="str">
        <f t="shared" si="31"/>
        <v>-</v>
      </c>
      <c r="AU41" s="169" t="str">
        <f t="shared" si="31"/>
        <v>-</v>
      </c>
      <c r="AV41" s="169" t="str">
        <f t="shared" si="31"/>
        <v>-</v>
      </c>
      <c r="AW41" s="169" t="str">
        <f t="shared" si="31"/>
        <v>-</v>
      </c>
      <c r="AX41" s="169" t="str">
        <f t="shared" si="31"/>
        <v>-</v>
      </c>
      <c r="AY41" s="169" t="str">
        <f t="shared" si="31"/>
        <v>-</v>
      </c>
      <c r="AZ41" s="169" t="str">
        <f t="shared" si="31"/>
        <v>-</v>
      </c>
      <c r="BB41" s="169" t="str">
        <f t="shared" si="32"/>
        <v>-</v>
      </c>
      <c r="BC41" s="169" t="str">
        <f t="shared" si="32"/>
        <v>-</v>
      </c>
      <c r="BD41" s="169" t="str">
        <f t="shared" si="32"/>
        <v>-</v>
      </c>
      <c r="BE41" s="169" t="str">
        <f t="shared" si="32"/>
        <v>-</v>
      </c>
      <c r="BF41" s="169" t="str">
        <f t="shared" si="32"/>
        <v>-</v>
      </c>
      <c r="BG41" s="169" t="str">
        <f t="shared" si="32"/>
        <v>-</v>
      </c>
      <c r="BH41" s="169" t="str">
        <f t="shared" si="32"/>
        <v>-</v>
      </c>
      <c r="BI41" s="169" t="str">
        <f t="shared" si="32"/>
        <v>-</v>
      </c>
      <c r="BJ41" s="169" t="str">
        <f t="shared" si="32"/>
        <v>-</v>
      </c>
      <c r="BK41" s="169" t="str">
        <f t="shared" si="32"/>
        <v>-</v>
      </c>
      <c r="BL41" s="169" t="str">
        <f t="shared" si="32"/>
        <v>-</v>
      </c>
      <c r="BM41" s="169" t="str">
        <f t="shared" si="32"/>
        <v>-</v>
      </c>
      <c r="BO41" s="169" t="str">
        <f t="shared" si="33"/>
        <v>-</v>
      </c>
      <c r="BP41" s="169" t="str">
        <f t="shared" si="33"/>
        <v>-</v>
      </c>
      <c r="BQ41" s="169" t="str">
        <f t="shared" si="33"/>
        <v>-</v>
      </c>
      <c r="BR41" s="169" t="str">
        <f t="shared" si="33"/>
        <v>-</v>
      </c>
      <c r="BS41" s="169" t="str">
        <f t="shared" si="33"/>
        <v>-</v>
      </c>
      <c r="BT41" s="169" t="str">
        <f t="shared" si="33"/>
        <v>-</v>
      </c>
      <c r="BU41" s="169" t="str">
        <f t="shared" si="33"/>
        <v>-</v>
      </c>
      <c r="BV41" s="169" t="str">
        <f t="shared" si="33"/>
        <v>-</v>
      </c>
      <c r="BW41" s="169" t="str">
        <f t="shared" si="33"/>
        <v>-</v>
      </c>
      <c r="BX41" s="169" t="str">
        <f t="shared" si="33"/>
        <v>-</v>
      </c>
      <c r="BY41" s="169" t="str">
        <f t="shared" si="33"/>
        <v>-</v>
      </c>
      <c r="BZ41" s="169" t="str">
        <f t="shared" si="33"/>
        <v>-</v>
      </c>
      <c r="CB41" s="169"/>
      <c r="CC41" s="169"/>
      <c r="CD41" s="169"/>
      <c r="CE41" s="169"/>
      <c r="CF41" s="169"/>
      <c r="CG41" s="169"/>
      <c r="CH41" s="169"/>
      <c r="CI41" s="169"/>
      <c r="CJ41" s="169"/>
      <c r="CK41" s="169"/>
      <c r="CL41" s="169"/>
      <c r="CM41" s="169"/>
    </row>
    <row r="42" spans="1:91">
      <c r="A42" s="16">
        <v>10</v>
      </c>
      <c r="B42" s="2" t="s">
        <v>67</v>
      </c>
      <c r="C42" s="158"/>
      <c r="D42" s="158">
        <v>6</v>
      </c>
      <c r="E42" s="158"/>
      <c r="F42" s="158"/>
      <c r="G42" s="158"/>
      <c r="H42" s="162">
        <f t="shared" si="25"/>
        <v>44.444444444444443</v>
      </c>
      <c r="I42" s="2">
        <f t="shared" ref="I42:I55" si="34">J42+N42</f>
        <v>54</v>
      </c>
      <c r="J42" s="2">
        <f t="shared" si="29"/>
        <v>24</v>
      </c>
      <c r="K42" s="2">
        <v>12</v>
      </c>
      <c r="L42" s="2">
        <v>12</v>
      </c>
      <c r="M42" s="2"/>
      <c r="N42" s="2">
        <v>30</v>
      </c>
      <c r="O42" s="2"/>
      <c r="P42" s="2"/>
      <c r="Q42" s="2"/>
      <c r="R42" s="2"/>
      <c r="S42" s="2"/>
      <c r="T42" s="2">
        <v>2</v>
      </c>
      <c r="U42" s="2"/>
      <c r="V42" s="2"/>
      <c r="W42" s="2"/>
      <c r="X42" s="2"/>
      <c r="Y42" s="2"/>
      <c r="Z42" s="2"/>
      <c r="AB42" s="170" t="str">
        <f t="shared" si="30"/>
        <v>-</v>
      </c>
      <c r="AC42" s="170" t="str">
        <f t="shared" si="30"/>
        <v>-</v>
      </c>
      <c r="AD42" s="170" t="str">
        <f t="shared" si="30"/>
        <v>-</v>
      </c>
      <c r="AE42" s="170" t="str">
        <f t="shared" si="30"/>
        <v>-</v>
      </c>
      <c r="AF42" s="170" t="str">
        <f t="shared" ref="AB42:AM55" si="35">IF(ISERROR(SEARCH(AF$7,$C42,1)),"-",IF(COUNTIF($C42,AF$7)=1,1,IF(ISERROR(SEARCH(CONCATENATE(AF$7,","),$C42,1)),IF(ISERROR(SEARCH(CONCATENATE(",",AF$7),$C42,1)),"-",1),1)))</f>
        <v>-</v>
      </c>
      <c r="AG42" s="170" t="str">
        <f t="shared" si="35"/>
        <v>-</v>
      </c>
      <c r="AH42" s="170" t="str">
        <f t="shared" si="35"/>
        <v>-</v>
      </c>
      <c r="AI42" s="170" t="str">
        <f t="shared" si="35"/>
        <v>-</v>
      </c>
      <c r="AJ42" s="170" t="str">
        <f t="shared" si="35"/>
        <v>-</v>
      </c>
      <c r="AK42" s="170" t="str">
        <f t="shared" si="35"/>
        <v>-</v>
      </c>
      <c r="AL42" s="170" t="str">
        <f t="shared" si="35"/>
        <v>-</v>
      </c>
      <c r="AM42" s="170" t="str">
        <f t="shared" si="35"/>
        <v>-</v>
      </c>
      <c r="AO42" s="169" t="str">
        <f t="shared" si="31"/>
        <v>-</v>
      </c>
      <c r="AP42" s="169" t="str">
        <f t="shared" si="31"/>
        <v>-</v>
      </c>
      <c r="AQ42" s="169" t="str">
        <f t="shared" si="31"/>
        <v>-</v>
      </c>
      <c r="AR42" s="169" t="str">
        <f t="shared" si="31"/>
        <v>-</v>
      </c>
      <c r="AS42" s="169" t="str">
        <f t="shared" ref="AO42:AZ55" si="36">IF(ISERROR(SEARCH(AS$7,$D42,1)),"-",IF(COUNTIF($D42,AS$7)=1,1,IF(ISERROR(SEARCH(CONCATENATE(AS$7,","),$D42,1)),IF(ISERROR(SEARCH(CONCATENATE(",",AS$7),$D42,1)),"-",1),1)))</f>
        <v>-</v>
      </c>
      <c r="AT42" s="169">
        <f t="shared" si="36"/>
        <v>1</v>
      </c>
      <c r="AU42" s="169" t="str">
        <f t="shared" si="36"/>
        <v>-</v>
      </c>
      <c r="AV42" s="169" t="str">
        <f t="shared" si="36"/>
        <v>-</v>
      </c>
      <c r="AW42" s="169" t="str">
        <f t="shared" si="36"/>
        <v>-</v>
      </c>
      <c r="AX42" s="169" t="str">
        <f t="shared" si="36"/>
        <v>-</v>
      </c>
      <c r="AY42" s="169" t="str">
        <f t="shared" si="36"/>
        <v>-</v>
      </c>
      <c r="AZ42" s="169" t="str">
        <f t="shared" si="36"/>
        <v>-</v>
      </c>
      <c r="BB42" s="169" t="str">
        <f t="shared" si="32"/>
        <v>-</v>
      </c>
      <c r="BC42" s="169" t="str">
        <f t="shared" si="32"/>
        <v>-</v>
      </c>
      <c r="BD42" s="169" t="str">
        <f t="shared" si="32"/>
        <v>-</v>
      </c>
      <c r="BE42" s="169" t="str">
        <f t="shared" si="32"/>
        <v>-</v>
      </c>
      <c r="BF42" s="169" t="str">
        <f t="shared" ref="BB42:BM55" si="37">IF(ISERROR(SEARCH(BF$7,$E42,1)),"-",IF(COUNTIF($E42,BF$7)=1,1,IF(ISERROR(SEARCH(CONCATENATE(BF$7,","),$E42,1)),IF(ISERROR(SEARCH(CONCATENATE(",",BF$7),$E42,1)),"-",1),1)))</f>
        <v>-</v>
      </c>
      <c r="BG42" s="169" t="str">
        <f t="shared" si="37"/>
        <v>-</v>
      </c>
      <c r="BH42" s="169" t="str">
        <f t="shared" si="37"/>
        <v>-</v>
      </c>
      <c r="BI42" s="169" t="str">
        <f t="shared" si="37"/>
        <v>-</v>
      </c>
      <c r="BJ42" s="169" t="str">
        <f t="shared" si="37"/>
        <v>-</v>
      </c>
      <c r="BK42" s="169" t="str">
        <f t="shared" si="37"/>
        <v>-</v>
      </c>
      <c r="BL42" s="169" t="str">
        <f t="shared" si="37"/>
        <v>-</v>
      </c>
      <c r="BM42" s="169" t="str">
        <f t="shared" si="37"/>
        <v>-</v>
      </c>
      <c r="BO42" s="169" t="str">
        <f t="shared" si="33"/>
        <v>-</v>
      </c>
      <c r="BP42" s="169" t="str">
        <f t="shared" si="33"/>
        <v>-</v>
      </c>
      <c r="BQ42" s="169" t="str">
        <f t="shared" si="33"/>
        <v>-</v>
      </c>
      <c r="BR42" s="169" t="str">
        <f t="shared" si="33"/>
        <v>-</v>
      </c>
      <c r="BS42" s="169" t="str">
        <f t="shared" ref="BO42:BZ55" si="38">IF(ISERROR(SEARCH(BS$7,$F42,1)),"-",IF(COUNTIF($F42,BS$7)=1,1,IF(ISERROR(SEARCH(CONCATENATE(BS$7,","),$F42,1)),IF(ISERROR(SEARCH(CONCATENATE(",",BS$7),$F42,1)),"-",1),1)))</f>
        <v>-</v>
      </c>
      <c r="BT42" s="169" t="str">
        <f t="shared" si="38"/>
        <v>-</v>
      </c>
      <c r="BU42" s="169" t="str">
        <f t="shared" si="38"/>
        <v>-</v>
      </c>
      <c r="BV42" s="169" t="str">
        <f t="shared" si="38"/>
        <v>-</v>
      </c>
      <c r="BW42" s="169" t="str">
        <f t="shared" si="38"/>
        <v>-</v>
      </c>
      <c r="BX42" s="169" t="str">
        <f t="shared" si="38"/>
        <v>-</v>
      </c>
      <c r="BY42" s="169" t="str">
        <f t="shared" si="38"/>
        <v>-</v>
      </c>
      <c r="BZ42" s="169" t="str">
        <f t="shared" si="38"/>
        <v>-</v>
      </c>
      <c r="CB42" s="169"/>
      <c r="CC42" s="169"/>
      <c r="CD42" s="169"/>
      <c r="CE42" s="169"/>
      <c r="CF42" s="169"/>
      <c r="CG42" s="169"/>
      <c r="CH42" s="169"/>
      <c r="CI42" s="169"/>
      <c r="CJ42" s="169"/>
      <c r="CK42" s="169"/>
      <c r="CL42" s="169"/>
      <c r="CM42" s="169"/>
    </row>
    <row r="43" spans="1:91">
      <c r="A43" s="16">
        <v>11</v>
      </c>
      <c r="B43" s="2" t="s">
        <v>68</v>
      </c>
      <c r="C43" s="158"/>
      <c r="D43" s="158">
        <v>11</v>
      </c>
      <c r="E43" s="158"/>
      <c r="F43" s="158"/>
      <c r="G43" s="158"/>
      <c r="H43" s="162">
        <f t="shared" si="25"/>
        <v>44.444444444444443</v>
      </c>
      <c r="I43" s="2">
        <f t="shared" si="34"/>
        <v>54</v>
      </c>
      <c r="J43" s="2">
        <f t="shared" si="29"/>
        <v>24</v>
      </c>
      <c r="K43" s="2">
        <v>16</v>
      </c>
      <c r="L43" s="2"/>
      <c r="M43" s="2">
        <v>8</v>
      </c>
      <c r="N43" s="2">
        <v>30</v>
      </c>
      <c r="O43" s="2"/>
      <c r="P43" s="2"/>
      <c r="Q43" s="2"/>
      <c r="R43" s="2"/>
      <c r="S43" s="2"/>
      <c r="T43" s="2"/>
      <c r="U43" s="2"/>
      <c r="V43" s="2"/>
      <c r="W43" s="2"/>
      <c r="X43" s="2"/>
      <c r="Y43" s="2">
        <v>3</v>
      </c>
      <c r="Z43" s="2"/>
      <c r="AB43" s="170" t="str">
        <f t="shared" si="35"/>
        <v>-</v>
      </c>
      <c r="AC43" s="170" t="str">
        <f t="shared" si="35"/>
        <v>-</v>
      </c>
      <c r="AD43" s="170" t="str">
        <f t="shared" si="35"/>
        <v>-</v>
      </c>
      <c r="AE43" s="170" t="str">
        <f t="shared" si="35"/>
        <v>-</v>
      </c>
      <c r="AF43" s="170" t="str">
        <f t="shared" si="35"/>
        <v>-</v>
      </c>
      <c r="AG43" s="170" t="str">
        <f t="shared" si="35"/>
        <v>-</v>
      </c>
      <c r="AH43" s="170" t="str">
        <f t="shared" si="35"/>
        <v>-</v>
      </c>
      <c r="AI43" s="170" t="str">
        <f t="shared" si="35"/>
        <v>-</v>
      </c>
      <c r="AJ43" s="170" t="str">
        <f t="shared" si="35"/>
        <v>-</v>
      </c>
      <c r="AK43" s="170" t="str">
        <f t="shared" si="35"/>
        <v>-</v>
      </c>
      <c r="AL43" s="170" t="str">
        <f t="shared" si="35"/>
        <v>-</v>
      </c>
      <c r="AM43" s="170" t="str">
        <f t="shared" si="35"/>
        <v>-</v>
      </c>
      <c r="AO43" s="169" t="str">
        <f t="shared" si="36"/>
        <v>-</v>
      </c>
      <c r="AP43" s="169" t="str">
        <f t="shared" si="36"/>
        <v>-</v>
      </c>
      <c r="AQ43" s="169" t="str">
        <f t="shared" si="36"/>
        <v>-</v>
      </c>
      <c r="AR43" s="169" t="str">
        <f t="shared" si="36"/>
        <v>-</v>
      </c>
      <c r="AS43" s="169" t="str">
        <f t="shared" si="36"/>
        <v>-</v>
      </c>
      <c r="AT43" s="169" t="str">
        <f t="shared" si="36"/>
        <v>-</v>
      </c>
      <c r="AU43" s="169" t="str">
        <f t="shared" si="36"/>
        <v>-</v>
      </c>
      <c r="AV43" s="169" t="str">
        <f t="shared" si="36"/>
        <v>-</v>
      </c>
      <c r="AW43" s="169" t="str">
        <f t="shared" si="36"/>
        <v>-</v>
      </c>
      <c r="AX43" s="169" t="str">
        <f t="shared" si="36"/>
        <v>-</v>
      </c>
      <c r="AY43" s="169">
        <f t="shared" si="36"/>
        <v>1</v>
      </c>
      <c r="AZ43" s="169" t="str">
        <f t="shared" si="36"/>
        <v>-</v>
      </c>
      <c r="BB43" s="169" t="str">
        <f t="shared" si="37"/>
        <v>-</v>
      </c>
      <c r="BC43" s="169" t="str">
        <f t="shared" si="37"/>
        <v>-</v>
      </c>
      <c r="BD43" s="169" t="str">
        <f t="shared" si="37"/>
        <v>-</v>
      </c>
      <c r="BE43" s="169" t="str">
        <f t="shared" si="37"/>
        <v>-</v>
      </c>
      <c r="BF43" s="169" t="str">
        <f t="shared" si="37"/>
        <v>-</v>
      </c>
      <c r="BG43" s="169" t="str">
        <f t="shared" si="37"/>
        <v>-</v>
      </c>
      <c r="BH43" s="169" t="str">
        <f t="shared" si="37"/>
        <v>-</v>
      </c>
      <c r="BI43" s="169" t="str">
        <f t="shared" si="37"/>
        <v>-</v>
      </c>
      <c r="BJ43" s="169" t="str">
        <f t="shared" si="37"/>
        <v>-</v>
      </c>
      <c r="BK43" s="169" t="str">
        <f t="shared" si="37"/>
        <v>-</v>
      </c>
      <c r="BL43" s="169" t="str">
        <f t="shared" si="37"/>
        <v>-</v>
      </c>
      <c r="BM43" s="169" t="str">
        <f t="shared" si="37"/>
        <v>-</v>
      </c>
      <c r="BO43" s="169" t="str">
        <f t="shared" si="38"/>
        <v>-</v>
      </c>
      <c r="BP43" s="169" t="str">
        <f t="shared" si="38"/>
        <v>-</v>
      </c>
      <c r="BQ43" s="169" t="str">
        <f t="shared" si="38"/>
        <v>-</v>
      </c>
      <c r="BR43" s="169" t="str">
        <f t="shared" si="38"/>
        <v>-</v>
      </c>
      <c r="BS43" s="169" t="str">
        <f t="shared" si="38"/>
        <v>-</v>
      </c>
      <c r="BT43" s="169" t="str">
        <f t="shared" si="38"/>
        <v>-</v>
      </c>
      <c r="BU43" s="169" t="str">
        <f t="shared" si="38"/>
        <v>-</v>
      </c>
      <c r="BV43" s="169" t="str">
        <f t="shared" si="38"/>
        <v>-</v>
      </c>
      <c r="BW43" s="169" t="str">
        <f t="shared" si="38"/>
        <v>-</v>
      </c>
      <c r="BX43" s="169" t="str">
        <f t="shared" si="38"/>
        <v>-</v>
      </c>
      <c r="BY43" s="169" t="str">
        <f t="shared" si="38"/>
        <v>-</v>
      </c>
      <c r="BZ43" s="169" t="str">
        <f t="shared" si="38"/>
        <v>-</v>
      </c>
      <c r="CB43" s="169"/>
      <c r="CC43" s="169"/>
      <c r="CD43" s="169"/>
      <c r="CE43" s="169"/>
      <c r="CF43" s="169"/>
      <c r="CG43" s="169"/>
      <c r="CH43" s="169"/>
      <c r="CI43" s="169"/>
      <c r="CJ43" s="169"/>
      <c r="CK43" s="169"/>
      <c r="CL43" s="169"/>
      <c r="CM43" s="169"/>
    </row>
    <row r="44" spans="1:91">
      <c r="A44" s="17">
        <v>12</v>
      </c>
      <c r="B44" s="2" t="s">
        <v>69</v>
      </c>
      <c r="C44" s="158"/>
      <c r="D44" s="158">
        <v>6</v>
      </c>
      <c r="E44" s="158"/>
      <c r="F44" s="158">
        <v>6</v>
      </c>
      <c r="G44" s="158"/>
      <c r="H44" s="162">
        <f t="shared" si="25"/>
        <v>55.555555555555557</v>
      </c>
      <c r="I44" s="2">
        <f t="shared" si="34"/>
        <v>108</v>
      </c>
      <c r="J44" s="2">
        <f t="shared" si="29"/>
        <v>60</v>
      </c>
      <c r="K44" s="2">
        <v>24</v>
      </c>
      <c r="L44" s="2">
        <v>12</v>
      </c>
      <c r="M44" s="2">
        <v>22</v>
      </c>
      <c r="N44" s="2">
        <v>48</v>
      </c>
      <c r="O44" s="2"/>
      <c r="P44" s="2"/>
      <c r="Q44" s="2"/>
      <c r="R44" s="2"/>
      <c r="S44" s="2"/>
      <c r="T44" s="2">
        <v>5</v>
      </c>
      <c r="U44" s="2"/>
      <c r="V44" s="2"/>
      <c r="W44" s="2"/>
      <c r="X44" s="2"/>
      <c r="Y44" s="2"/>
      <c r="Z44" s="2"/>
      <c r="AB44" s="170" t="str">
        <f t="shared" si="35"/>
        <v>-</v>
      </c>
      <c r="AC44" s="170" t="str">
        <f t="shared" si="35"/>
        <v>-</v>
      </c>
      <c r="AD44" s="170" t="str">
        <f t="shared" si="35"/>
        <v>-</v>
      </c>
      <c r="AE44" s="170" t="str">
        <f t="shared" si="35"/>
        <v>-</v>
      </c>
      <c r="AF44" s="170" t="str">
        <f t="shared" si="35"/>
        <v>-</v>
      </c>
      <c r="AG44" s="170" t="str">
        <f t="shared" si="35"/>
        <v>-</v>
      </c>
      <c r="AH44" s="170" t="str">
        <f t="shared" si="35"/>
        <v>-</v>
      </c>
      <c r="AI44" s="170" t="str">
        <f t="shared" si="35"/>
        <v>-</v>
      </c>
      <c r="AJ44" s="170" t="str">
        <f t="shared" si="35"/>
        <v>-</v>
      </c>
      <c r="AK44" s="170" t="str">
        <f t="shared" si="35"/>
        <v>-</v>
      </c>
      <c r="AL44" s="170" t="str">
        <f t="shared" si="35"/>
        <v>-</v>
      </c>
      <c r="AM44" s="170" t="str">
        <f t="shared" si="35"/>
        <v>-</v>
      </c>
      <c r="AO44" s="169" t="str">
        <f t="shared" si="36"/>
        <v>-</v>
      </c>
      <c r="AP44" s="169" t="str">
        <f t="shared" si="36"/>
        <v>-</v>
      </c>
      <c r="AQ44" s="169" t="str">
        <f t="shared" si="36"/>
        <v>-</v>
      </c>
      <c r="AR44" s="169" t="str">
        <f t="shared" si="36"/>
        <v>-</v>
      </c>
      <c r="AS44" s="169" t="str">
        <f t="shared" si="36"/>
        <v>-</v>
      </c>
      <c r="AT44" s="169">
        <f t="shared" si="36"/>
        <v>1</v>
      </c>
      <c r="AU44" s="169" t="str">
        <f t="shared" si="36"/>
        <v>-</v>
      </c>
      <c r="AV44" s="169" t="str">
        <f t="shared" si="36"/>
        <v>-</v>
      </c>
      <c r="AW44" s="169" t="str">
        <f t="shared" si="36"/>
        <v>-</v>
      </c>
      <c r="AX44" s="169" t="str">
        <f t="shared" si="36"/>
        <v>-</v>
      </c>
      <c r="AY44" s="169" t="str">
        <f t="shared" si="36"/>
        <v>-</v>
      </c>
      <c r="AZ44" s="169" t="str">
        <f t="shared" si="36"/>
        <v>-</v>
      </c>
      <c r="BB44" s="169" t="str">
        <f t="shared" si="37"/>
        <v>-</v>
      </c>
      <c r="BC44" s="169" t="str">
        <f t="shared" si="37"/>
        <v>-</v>
      </c>
      <c r="BD44" s="169" t="str">
        <f t="shared" si="37"/>
        <v>-</v>
      </c>
      <c r="BE44" s="169" t="str">
        <f t="shared" si="37"/>
        <v>-</v>
      </c>
      <c r="BF44" s="169" t="str">
        <f t="shared" si="37"/>
        <v>-</v>
      </c>
      <c r="BG44" s="169" t="str">
        <f t="shared" si="37"/>
        <v>-</v>
      </c>
      <c r="BH44" s="169" t="str">
        <f t="shared" si="37"/>
        <v>-</v>
      </c>
      <c r="BI44" s="169" t="str">
        <f t="shared" si="37"/>
        <v>-</v>
      </c>
      <c r="BJ44" s="169" t="str">
        <f t="shared" si="37"/>
        <v>-</v>
      </c>
      <c r="BK44" s="169" t="str">
        <f t="shared" si="37"/>
        <v>-</v>
      </c>
      <c r="BL44" s="169" t="str">
        <f t="shared" si="37"/>
        <v>-</v>
      </c>
      <c r="BM44" s="169" t="str">
        <f t="shared" si="37"/>
        <v>-</v>
      </c>
      <c r="BO44" s="169" t="str">
        <f t="shared" si="38"/>
        <v>-</v>
      </c>
      <c r="BP44" s="169" t="str">
        <f t="shared" si="38"/>
        <v>-</v>
      </c>
      <c r="BQ44" s="169" t="str">
        <f t="shared" si="38"/>
        <v>-</v>
      </c>
      <c r="BR44" s="169" t="str">
        <f t="shared" si="38"/>
        <v>-</v>
      </c>
      <c r="BS44" s="169" t="str">
        <f t="shared" si="38"/>
        <v>-</v>
      </c>
      <c r="BT44" s="169">
        <f t="shared" si="38"/>
        <v>1</v>
      </c>
      <c r="BU44" s="169" t="str">
        <f t="shared" si="38"/>
        <v>-</v>
      </c>
      <c r="BV44" s="169" t="str">
        <f t="shared" si="38"/>
        <v>-</v>
      </c>
      <c r="BW44" s="169" t="str">
        <f t="shared" si="38"/>
        <v>-</v>
      </c>
      <c r="BX44" s="169" t="str">
        <f t="shared" si="38"/>
        <v>-</v>
      </c>
      <c r="BY44" s="169" t="str">
        <f t="shared" si="38"/>
        <v>-</v>
      </c>
      <c r="BZ44" s="169" t="str">
        <f t="shared" si="38"/>
        <v>-</v>
      </c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</row>
    <row r="45" spans="1:91">
      <c r="A45" s="17">
        <v>13</v>
      </c>
      <c r="B45" s="2" t="s">
        <v>70</v>
      </c>
      <c r="C45" s="158"/>
      <c r="D45" s="158">
        <v>10</v>
      </c>
      <c r="E45" s="158"/>
      <c r="F45" s="158"/>
      <c r="G45" s="158"/>
      <c r="H45" s="162">
        <f t="shared" si="25"/>
        <v>51.851851851851848</v>
      </c>
      <c r="I45" s="2">
        <f t="shared" si="34"/>
        <v>54</v>
      </c>
      <c r="J45" s="2">
        <f t="shared" si="29"/>
        <v>28</v>
      </c>
      <c r="K45" s="2">
        <v>18</v>
      </c>
      <c r="L45" s="2"/>
      <c r="M45" s="2">
        <v>10</v>
      </c>
      <c r="N45" s="2">
        <v>26</v>
      </c>
      <c r="O45" s="2"/>
      <c r="P45" s="2"/>
      <c r="Q45" s="2"/>
      <c r="R45" s="2"/>
      <c r="S45" s="2"/>
      <c r="T45" s="2"/>
      <c r="U45" s="2"/>
      <c r="V45" s="2"/>
      <c r="W45" s="2"/>
      <c r="X45" s="2">
        <v>2</v>
      </c>
      <c r="Y45" s="2"/>
      <c r="Z45" s="2"/>
      <c r="AB45" s="170" t="str">
        <f t="shared" si="35"/>
        <v>-</v>
      </c>
      <c r="AC45" s="170" t="str">
        <f t="shared" si="35"/>
        <v>-</v>
      </c>
      <c r="AD45" s="170" t="str">
        <f t="shared" si="35"/>
        <v>-</v>
      </c>
      <c r="AE45" s="170" t="str">
        <f t="shared" si="35"/>
        <v>-</v>
      </c>
      <c r="AF45" s="170" t="str">
        <f t="shared" si="35"/>
        <v>-</v>
      </c>
      <c r="AG45" s="170" t="str">
        <f t="shared" si="35"/>
        <v>-</v>
      </c>
      <c r="AH45" s="170" t="str">
        <f t="shared" si="35"/>
        <v>-</v>
      </c>
      <c r="AI45" s="170" t="str">
        <f t="shared" si="35"/>
        <v>-</v>
      </c>
      <c r="AJ45" s="170" t="str">
        <f t="shared" si="35"/>
        <v>-</v>
      </c>
      <c r="AK45" s="170" t="str">
        <f t="shared" si="35"/>
        <v>-</v>
      </c>
      <c r="AL45" s="170" t="str">
        <f t="shared" si="35"/>
        <v>-</v>
      </c>
      <c r="AM45" s="170" t="str">
        <f t="shared" si="35"/>
        <v>-</v>
      </c>
      <c r="AO45" s="169" t="str">
        <f t="shared" si="36"/>
        <v>-</v>
      </c>
      <c r="AP45" s="169" t="str">
        <f t="shared" si="36"/>
        <v>-</v>
      </c>
      <c r="AQ45" s="169" t="str">
        <f t="shared" si="36"/>
        <v>-</v>
      </c>
      <c r="AR45" s="169" t="str">
        <f t="shared" si="36"/>
        <v>-</v>
      </c>
      <c r="AS45" s="169" t="str">
        <f t="shared" si="36"/>
        <v>-</v>
      </c>
      <c r="AT45" s="169" t="str">
        <f t="shared" si="36"/>
        <v>-</v>
      </c>
      <c r="AU45" s="169" t="str">
        <f t="shared" si="36"/>
        <v>-</v>
      </c>
      <c r="AV45" s="169" t="str">
        <f t="shared" si="36"/>
        <v>-</v>
      </c>
      <c r="AW45" s="169" t="str">
        <f t="shared" si="36"/>
        <v>-</v>
      </c>
      <c r="AX45" s="169">
        <f t="shared" si="36"/>
        <v>1</v>
      </c>
      <c r="AY45" s="169" t="str">
        <f t="shared" si="36"/>
        <v>-</v>
      </c>
      <c r="AZ45" s="169" t="str">
        <f t="shared" si="36"/>
        <v>-</v>
      </c>
      <c r="BB45" s="169" t="str">
        <f t="shared" si="37"/>
        <v>-</v>
      </c>
      <c r="BC45" s="169" t="str">
        <f t="shared" si="37"/>
        <v>-</v>
      </c>
      <c r="BD45" s="169" t="str">
        <f t="shared" si="37"/>
        <v>-</v>
      </c>
      <c r="BE45" s="169" t="str">
        <f t="shared" si="37"/>
        <v>-</v>
      </c>
      <c r="BF45" s="169" t="str">
        <f t="shared" si="37"/>
        <v>-</v>
      </c>
      <c r="BG45" s="169" t="str">
        <f t="shared" si="37"/>
        <v>-</v>
      </c>
      <c r="BH45" s="169" t="str">
        <f t="shared" si="37"/>
        <v>-</v>
      </c>
      <c r="BI45" s="169" t="str">
        <f t="shared" si="37"/>
        <v>-</v>
      </c>
      <c r="BJ45" s="169" t="str">
        <f t="shared" si="37"/>
        <v>-</v>
      </c>
      <c r="BK45" s="169" t="str">
        <f t="shared" si="37"/>
        <v>-</v>
      </c>
      <c r="BL45" s="169" t="str">
        <f t="shared" si="37"/>
        <v>-</v>
      </c>
      <c r="BM45" s="169" t="str">
        <f t="shared" si="37"/>
        <v>-</v>
      </c>
      <c r="BO45" s="169" t="str">
        <f t="shared" si="38"/>
        <v>-</v>
      </c>
      <c r="BP45" s="169" t="str">
        <f t="shared" si="38"/>
        <v>-</v>
      </c>
      <c r="BQ45" s="169" t="str">
        <f t="shared" si="38"/>
        <v>-</v>
      </c>
      <c r="BR45" s="169" t="str">
        <f t="shared" si="38"/>
        <v>-</v>
      </c>
      <c r="BS45" s="169" t="str">
        <f t="shared" si="38"/>
        <v>-</v>
      </c>
      <c r="BT45" s="169" t="str">
        <f t="shared" si="38"/>
        <v>-</v>
      </c>
      <c r="BU45" s="169" t="str">
        <f t="shared" si="38"/>
        <v>-</v>
      </c>
      <c r="BV45" s="169" t="str">
        <f t="shared" si="38"/>
        <v>-</v>
      </c>
      <c r="BW45" s="169" t="str">
        <f t="shared" si="38"/>
        <v>-</v>
      </c>
      <c r="BX45" s="169" t="str">
        <f t="shared" si="38"/>
        <v>-</v>
      </c>
      <c r="BY45" s="169" t="str">
        <f t="shared" si="38"/>
        <v>-</v>
      </c>
      <c r="BZ45" s="169" t="str">
        <f t="shared" si="38"/>
        <v>-</v>
      </c>
      <c r="CB45" s="169"/>
      <c r="CC45" s="169"/>
      <c r="CD45" s="169"/>
      <c r="CE45" s="169"/>
      <c r="CF45" s="169"/>
      <c r="CG45" s="169"/>
      <c r="CH45" s="169"/>
      <c r="CI45" s="169"/>
      <c r="CJ45" s="169"/>
      <c r="CK45" s="169"/>
      <c r="CL45" s="169"/>
      <c r="CM45" s="169"/>
    </row>
    <row r="46" spans="1:91">
      <c r="A46" s="17">
        <v>14</v>
      </c>
      <c r="B46" s="58" t="s">
        <v>71</v>
      </c>
      <c r="C46" s="158"/>
      <c r="D46" s="158">
        <v>7</v>
      </c>
      <c r="E46" s="158"/>
      <c r="F46" s="158"/>
      <c r="G46" s="158"/>
      <c r="H46" s="162">
        <f t="shared" si="25"/>
        <v>51.851851851851848</v>
      </c>
      <c r="I46" s="2">
        <f t="shared" si="34"/>
        <v>54</v>
      </c>
      <c r="J46" s="2">
        <f t="shared" si="29"/>
        <v>28</v>
      </c>
      <c r="K46" s="2">
        <v>18</v>
      </c>
      <c r="L46" s="2"/>
      <c r="M46" s="2">
        <v>10</v>
      </c>
      <c r="N46" s="2">
        <v>26</v>
      </c>
      <c r="O46" s="2"/>
      <c r="P46" s="2"/>
      <c r="Q46" s="2"/>
      <c r="R46" s="2"/>
      <c r="S46" s="2"/>
      <c r="T46" s="2"/>
      <c r="U46" s="2">
        <v>2</v>
      </c>
      <c r="V46" s="2"/>
      <c r="W46" s="2"/>
      <c r="X46" s="2"/>
      <c r="Y46" s="2"/>
      <c r="Z46" s="2"/>
      <c r="AB46" s="170" t="str">
        <f t="shared" si="35"/>
        <v>-</v>
      </c>
      <c r="AC46" s="170" t="str">
        <f t="shared" si="35"/>
        <v>-</v>
      </c>
      <c r="AD46" s="170" t="str">
        <f t="shared" si="35"/>
        <v>-</v>
      </c>
      <c r="AE46" s="170" t="str">
        <f t="shared" si="35"/>
        <v>-</v>
      </c>
      <c r="AF46" s="170" t="str">
        <f t="shared" si="35"/>
        <v>-</v>
      </c>
      <c r="AG46" s="170" t="str">
        <f t="shared" si="35"/>
        <v>-</v>
      </c>
      <c r="AH46" s="170" t="str">
        <f t="shared" si="35"/>
        <v>-</v>
      </c>
      <c r="AI46" s="170" t="str">
        <f t="shared" si="35"/>
        <v>-</v>
      </c>
      <c r="AJ46" s="170" t="str">
        <f t="shared" si="35"/>
        <v>-</v>
      </c>
      <c r="AK46" s="170" t="str">
        <f t="shared" si="35"/>
        <v>-</v>
      </c>
      <c r="AL46" s="170" t="str">
        <f t="shared" si="35"/>
        <v>-</v>
      </c>
      <c r="AM46" s="170" t="str">
        <f t="shared" si="35"/>
        <v>-</v>
      </c>
      <c r="AO46" s="169" t="str">
        <f t="shared" si="36"/>
        <v>-</v>
      </c>
      <c r="AP46" s="169" t="str">
        <f t="shared" si="36"/>
        <v>-</v>
      </c>
      <c r="AQ46" s="169" t="str">
        <f t="shared" si="36"/>
        <v>-</v>
      </c>
      <c r="AR46" s="169" t="str">
        <f t="shared" si="36"/>
        <v>-</v>
      </c>
      <c r="AS46" s="169" t="str">
        <f t="shared" si="36"/>
        <v>-</v>
      </c>
      <c r="AT46" s="169" t="str">
        <f t="shared" si="36"/>
        <v>-</v>
      </c>
      <c r="AU46" s="169">
        <f t="shared" si="36"/>
        <v>1</v>
      </c>
      <c r="AV46" s="169" t="str">
        <f t="shared" si="36"/>
        <v>-</v>
      </c>
      <c r="AW46" s="169" t="str">
        <f t="shared" si="36"/>
        <v>-</v>
      </c>
      <c r="AX46" s="169" t="str">
        <f t="shared" si="36"/>
        <v>-</v>
      </c>
      <c r="AY46" s="169" t="str">
        <f t="shared" si="36"/>
        <v>-</v>
      </c>
      <c r="AZ46" s="169" t="str">
        <f t="shared" si="36"/>
        <v>-</v>
      </c>
      <c r="BB46" s="169" t="str">
        <f t="shared" si="37"/>
        <v>-</v>
      </c>
      <c r="BC46" s="169" t="str">
        <f t="shared" si="37"/>
        <v>-</v>
      </c>
      <c r="BD46" s="169" t="str">
        <f t="shared" si="37"/>
        <v>-</v>
      </c>
      <c r="BE46" s="169" t="str">
        <f t="shared" si="37"/>
        <v>-</v>
      </c>
      <c r="BF46" s="169" t="str">
        <f t="shared" si="37"/>
        <v>-</v>
      </c>
      <c r="BG46" s="169" t="str">
        <f t="shared" si="37"/>
        <v>-</v>
      </c>
      <c r="BH46" s="169" t="str">
        <f t="shared" si="37"/>
        <v>-</v>
      </c>
      <c r="BI46" s="169" t="str">
        <f t="shared" si="37"/>
        <v>-</v>
      </c>
      <c r="BJ46" s="169" t="str">
        <f t="shared" si="37"/>
        <v>-</v>
      </c>
      <c r="BK46" s="169" t="str">
        <f t="shared" si="37"/>
        <v>-</v>
      </c>
      <c r="BL46" s="169" t="str">
        <f t="shared" si="37"/>
        <v>-</v>
      </c>
      <c r="BM46" s="169" t="str">
        <f t="shared" si="37"/>
        <v>-</v>
      </c>
      <c r="BO46" s="169" t="str">
        <f t="shared" si="38"/>
        <v>-</v>
      </c>
      <c r="BP46" s="169" t="str">
        <f t="shared" si="38"/>
        <v>-</v>
      </c>
      <c r="BQ46" s="169" t="str">
        <f t="shared" si="38"/>
        <v>-</v>
      </c>
      <c r="BR46" s="169" t="str">
        <f t="shared" si="38"/>
        <v>-</v>
      </c>
      <c r="BS46" s="169" t="str">
        <f t="shared" si="38"/>
        <v>-</v>
      </c>
      <c r="BT46" s="169" t="str">
        <f t="shared" si="38"/>
        <v>-</v>
      </c>
      <c r="BU46" s="169" t="str">
        <f t="shared" si="38"/>
        <v>-</v>
      </c>
      <c r="BV46" s="169" t="str">
        <f t="shared" si="38"/>
        <v>-</v>
      </c>
      <c r="BW46" s="169" t="str">
        <f t="shared" si="38"/>
        <v>-</v>
      </c>
      <c r="BX46" s="169" t="str">
        <f t="shared" si="38"/>
        <v>-</v>
      </c>
      <c r="BY46" s="169" t="str">
        <f t="shared" si="38"/>
        <v>-</v>
      </c>
      <c r="BZ46" s="169" t="str">
        <f t="shared" si="38"/>
        <v>-</v>
      </c>
      <c r="CB46" s="169"/>
      <c r="CC46" s="169"/>
      <c r="CD46" s="169"/>
      <c r="CE46" s="169"/>
      <c r="CF46" s="169"/>
      <c r="CG46" s="169"/>
      <c r="CH46" s="169"/>
      <c r="CI46" s="169"/>
      <c r="CJ46" s="169"/>
      <c r="CK46" s="169"/>
      <c r="CL46" s="169"/>
      <c r="CM46" s="169"/>
    </row>
    <row r="47" spans="1:91">
      <c r="A47" s="17">
        <v>15</v>
      </c>
      <c r="B47" s="2" t="s">
        <v>72</v>
      </c>
      <c r="C47" s="158">
        <v>9</v>
      </c>
      <c r="D47" s="158">
        <v>8</v>
      </c>
      <c r="E47" s="158"/>
      <c r="F47" s="158"/>
      <c r="G47" s="176"/>
      <c r="H47" s="162">
        <f t="shared" si="25"/>
        <v>55.026455026455025</v>
      </c>
      <c r="I47" s="2">
        <f t="shared" si="34"/>
        <v>189</v>
      </c>
      <c r="J47" s="2">
        <f t="shared" si="29"/>
        <v>104</v>
      </c>
      <c r="K47" s="2">
        <v>68</v>
      </c>
      <c r="L47" s="2"/>
      <c r="M47" s="2">
        <v>36</v>
      </c>
      <c r="N47" s="2">
        <v>85</v>
      </c>
      <c r="O47" s="2"/>
      <c r="P47" s="2"/>
      <c r="Q47" s="2"/>
      <c r="R47" s="2"/>
      <c r="S47" s="2"/>
      <c r="T47" s="2"/>
      <c r="U47" s="2"/>
      <c r="V47" s="2">
        <v>4</v>
      </c>
      <c r="W47" s="2">
        <v>6</v>
      </c>
      <c r="X47" s="2"/>
      <c r="Y47" s="2"/>
      <c r="Z47" s="2"/>
      <c r="AB47" s="170" t="str">
        <f t="shared" si="35"/>
        <v>-</v>
      </c>
      <c r="AC47" s="170" t="str">
        <f t="shared" si="35"/>
        <v>-</v>
      </c>
      <c r="AD47" s="170" t="str">
        <f t="shared" si="35"/>
        <v>-</v>
      </c>
      <c r="AE47" s="170" t="str">
        <f t="shared" si="35"/>
        <v>-</v>
      </c>
      <c r="AF47" s="170" t="str">
        <f t="shared" si="35"/>
        <v>-</v>
      </c>
      <c r="AG47" s="170" t="str">
        <f t="shared" si="35"/>
        <v>-</v>
      </c>
      <c r="AH47" s="170" t="str">
        <f t="shared" si="35"/>
        <v>-</v>
      </c>
      <c r="AI47" s="170" t="str">
        <f t="shared" si="35"/>
        <v>-</v>
      </c>
      <c r="AJ47" s="170">
        <f t="shared" si="35"/>
        <v>1</v>
      </c>
      <c r="AK47" s="170" t="str">
        <f t="shared" si="35"/>
        <v>-</v>
      </c>
      <c r="AL47" s="170" t="str">
        <f t="shared" si="35"/>
        <v>-</v>
      </c>
      <c r="AM47" s="170" t="str">
        <f t="shared" si="35"/>
        <v>-</v>
      </c>
      <c r="AO47" s="169" t="str">
        <f t="shared" si="36"/>
        <v>-</v>
      </c>
      <c r="AP47" s="169" t="str">
        <f t="shared" si="36"/>
        <v>-</v>
      </c>
      <c r="AQ47" s="169" t="str">
        <f t="shared" si="36"/>
        <v>-</v>
      </c>
      <c r="AR47" s="169" t="str">
        <f t="shared" si="36"/>
        <v>-</v>
      </c>
      <c r="AS47" s="169" t="str">
        <f t="shared" si="36"/>
        <v>-</v>
      </c>
      <c r="AT47" s="169" t="str">
        <f t="shared" si="36"/>
        <v>-</v>
      </c>
      <c r="AU47" s="169" t="str">
        <f t="shared" si="36"/>
        <v>-</v>
      </c>
      <c r="AV47" s="169">
        <f t="shared" si="36"/>
        <v>1</v>
      </c>
      <c r="AW47" s="169" t="str">
        <f t="shared" si="36"/>
        <v>-</v>
      </c>
      <c r="AX47" s="169" t="str">
        <f t="shared" si="36"/>
        <v>-</v>
      </c>
      <c r="AY47" s="169" t="str">
        <f t="shared" si="36"/>
        <v>-</v>
      </c>
      <c r="AZ47" s="169" t="str">
        <f t="shared" si="36"/>
        <v>-</v>
      </c>
      <c r="BB47" s="169" t="str">
        <f t="shared" si="37"/>
        <v>-</v>
      </c>
      <c r="BC47" s="169" t="str">
        <f t="shared" si="37"/>
        <v>-</v>
      </c>
      <c r="BD47" s="169" t="str">
        <f t="shared" si="37"/>
        <v>-</v>
      </c>
      <c r="BE47" s="169" t="str">
        <f t="shared" si="37"/>
        <v>-</v>
      </c>
      <c r="BF47" s="169" t="str">
        <f t="shared" si="37"/>
        <v>-</v>
      </c>
      <c r="BG47" s="169" t="str">
        <f t="shared" si="37"/>
        <v>-</v>
      </c>
      <c r="BH47" s="169" t="str">
        <f t="shared" si="37"/>
        <v>-</v>
      </c>
      <c r="BI47" s="169" t="str">
        <f t="shared" si="37"/>
        <v>-</v>
      </c>
      <c r="BJ47" s="169" t="str">
        <f t="shared" si="37"/>
        <v>-</v>
      </c>
      <c r="BK47" s="169" t="str">
        <f t="shared" si="37"/>
        <v>-</v>
      </c>
      <c r="BL47" s="169" t="str">
        <f t="shared" si="37"/>
        <v>-</v>
      </c>
      <c r="BM47" s="169" t="str">
        <f t="shared" si="37"/>
        <v>-</v>
      </c>
      <c r="BO47" s="169" t="str">
        <f t="shared" si="38"/>
        <v>-</v>
      </c>
      <c r="BP47" s="169" t="str">
        <f t="shared" si="38"/>
        <v>-</v>
      </c>
      <c r="BQ47" s="169" t="str">
        <f t="shared" si="38"/>
        <v>-</v>
      </c>
      <c r="BR47" s="169" t="str">
        <f t="shared" si="38"/>
        <v>-</v>
      </c>
      <c r="BS47" s="169" t="str">
        <f t="shared" si="38"/>
        <v>-</v>
      </c>
      <c r="BT47" s="169" t="str">
        <f t="shared" si="38"/>
        <v>-</v>
      </c>
      <c r="BU47" s="169" t="str">
        <f t="shared" si="38"/>
        <v>-</v>
      </c>
      <c r="BV47" s="169" t="str">
        <f t="shared" si="38"/>
        <v>-</v>
      </c>
      <c r="BW47" s="169" t="str">
        <f t="shared" si="38"/>
        <v>-</v>
      </c>
      <c r="BX47" s="169" t="str">
        <f t="shared" si="38"/>
        <v>-</v>
      </c>
      <c r="BY47" s="169" t="str">
        <f t="shared" si="38"/>
        <v>-</v>
      </c>
      <c r="BZ47" s="169" t="str">
        <f t="shared" si="38"/>
        <v>-</v>
      </c>
      <c r="CB47" s="169"/>
      <c r="CC47" s="169"/>
      <c r="CD47" s="169"/>
      <c r="CE47" s="169"/>
      <c r="CF47" s="169"/>
      <c r="CG47" s="169"/>
      <c r="CH47" s="169"/>
      <c r="CI47" s="169"/>
      <c r="CJ47" s="169"/>
      <c r="CK47" s="169"/>
      <c r="CL47" s="169"/>
      <c r="CM47" s="169"/>
    </row>
    <row r="48" spans="1:91">
      <c r="A48" s="17">
        <v>16</v>
      </c>
      <c r="B48" s="2" t="s">
        <v>73</v>
      </c>
      <c r="C48" s="158"/>
      <c r="D48" s="163">
        <v>6</v>
      </c>
      <c r="E48" s="158"/>
      <c r="F48" s="158"/>
      <c r="G48" s="158"/>
      <c r="H48" s="162">
        <f t="shared" si="25"/>
        <v>59.259259259259252</v>
      </c>
      <c r="I48" s="2">
        <f t="shared" si="34"/>
        <v>81</v>
      </c>
      <c r="J48" s="2">
        <f t="shared" si="29"/>
        <v>48</v>
      </c>
      <c r="K48" s="2">
        <v>32</v>
      </c>
      <c r="L48" s="2">
        <v>16</v>
      </c>
      <c r="M48" s="2"/>
      <c r="N48" s="2">
        <v>33</v>
      </c>
      <c r="O48" s="2"/>
      <c r="P48" s="2"/>
      <c r="Q48" s="2"/>
      <c r="R48" s="2"/>
      <c r="S48" s="2"/>
      <c r="T48" s="2">
        <v>4</v>
      </c>
      <c r="U48" s="2"/>
      <c r="V48" s="2"/>
      <c r="W48" s="2"/>
      <c r="X48" s="2"/>
      <c r="Y48" s="2"/>
      <c r="Z48" s="2"/>
      <c r="AB48" s="170" t="str">
        <f t="shared" si="35"/>
        <v>-</v>
      </c>
      <c r="AC48" s="170" t="str">
        <f t="shared" si="35"/>
        <v>-</v>
      </c>
      <c r="AD48" s="170" t="str">
        <f t="shared" si="35"/>
        <v>-</v>
      </c>
      <c r="AE48" s="170" t="str">
        <f t="shared" si="35"/>
        <v>-</v>
      </c>
      <c r="AF48" s="170" t="str">
        <f t="shared" si="35"/>
        <v>-</v>
      </c>
      <c r="AG48" s="170" t="str">
        <f t="shared" si="35"/>
        <v>-</v>
      </c>
      <c r="AH48" s="170" t="str">
        <f t="shared" si="35"/>
        <v>-</v>
      </c>
      <c r="AI48" s="170" t="str">
        <f t="shared" si="35"/>
        <v>-</v>
      </c>
      <c r="AJ48" s="170" t="str">
        <f t="shared" si="35"/>
        <v>-</v>
      </c>
      <c r="AK48" s="170" t="str">
        <f t="shared" si="35"/>
        <v>-</v>
      </c>
      <c r="AL48" s="170" t="str">
        <f t="shared" si="35"/>
        <v>-</v>
      </c>
      <c r="AM48" s="170" t="str">
        <f t="shared" si="35"/>
        <v>-</v>
      </c>
      <c r="AO48" s="169" t="str">
        <f t="shared" si="36"/>
        <v>-</v>
      </c>
      <c r="AP48" s="169" t="str">
        <f t="shared" si="36"/>
        <v>-</v>
      </c>
      <c r="AQ48" s="169" t="str">
        <f t="shared" si="36"/>
        <v>-</v>
      </c>
      <c r="AR48" s="169" t="str">
        <f t="shared" si="36"/>
        <v>-</v>
      </c>
      <c r="AS48" s="169" t="str">
        <f t="shared" si="36"/>
        <v>-</v>
      </c>
      <c r="AT48" s="169">
        <f t="shared" si="36"/>
        <v>1</v>
      </c>
      <c r="AU48" s="169" t="str">
        <f t="shared" si="36"/>
        <v>-</v>
      </c>
      <c r="AV48" s="169" t="str">
        <f t="shared" si="36"/>
        <v>-</v>
      </c>
      <c r="AW48" s="169" t="str">
        <f t="shared" si="36"/>
        <v>-</v>
      </c>
      <c r="AX48" s="169" t="str">
        <f t="shared" si="36"/>
        <v>-</v>
      </c>
      <c r="AY48" s="169" t="str">
        <f t="shared" si="36"/>
        <v>-</v>
      </c>
      <c r="AZ48" s="169" t="str">
        <f t="shared" si="36"/>
        <v>-</v>
      </c>
      <c r="BB48" s="169" t="str">
        <f t="shared" si="37"/>
        <v>-</v>
      </c>
      <c r="BC48" s="169" t="str">
        <f t="shared" si="37"/>
        <v>-</v>
      </c>
      <c r="BD48" s="169" t="str">
        <f t="shared" si="37"/>
        <v>-</v>
      </c>
      <c r="BE48" s="169" t="str">
        <f t="shared" si="37"/>
        <v>-</v>
      </c>
      <c r="BF48" s="169" t="str">
        <f t="shared" si="37"/>
        <v>-</v>
      </c>
      <c r="BG48" s="169" t="str">
        <f t="shared" si="37"/>
        <v>-</v>
      </c>
      <c r="BH48" s="169" t="str">
        <f t="shared" si="37"/>
        <v>-</v>
      </c>
      <c r="BI48" s="169" t="str">
        <f t="shared" si="37"/>
        <v>-</v>
      </c>
      <c r="BJ48" s="169" t="str">
        <f t="shared" si="37"/>
        <v>-</v>
      </c>
      <c r="BK48" s="169" t="str">
        <f t="shared" si="37"/>
        <v>-</v>
      </c>
      <c r="BL48" s="169" t="str">
        <f t="shared" si="37"/>
        <v>-</v>
      </c>
      <c r="BM48" s="169" t="str">
        <f t="shared" si="37"/>
        <v>-</v>
      </c>
      <c r="BO48" s="169" t="str">
        <f t="shared" si="38"/>
        <v>-</v>
      </c>
      <c r="BP48" s="169" t="str">
        <f t="shared" si="38"/>
        <v>-</v>
      </c>
      <c r="BQ48" s="169" t="str">
        <f t="shared" si="38"/>
        <v>-</v>
      </c>
      <c r="BR48" s="169" t="str">
        <f t="shared" si="38"/>
        <v>-</v>
      </c>
      <c r="BS48" s="169" t="str">
        <f t="shared" si="38"/>
        <v>-</v>
      </c>
      <c r="BT48" s="169" t="str">
        <f t="shared" si="38"/>
        <v>-</v>
      </c>
      <c r="BU48" s="169" t="str">
        <f t="shared" si="38"/>
        <v>-</v>
      </c>
      <c r="BV48" s="169" t="str">
        <f t="shared" si="38"/>
        <v>-</v>
      </c>
      <c r="BW48" s="169" t="str">
        <f t="shared" si="38"/>
        <v>-</v>
      </c>
      <c r="BX48" s="169" t="str">
        <f t="shared" si="38"/>
        <v>-</v>
      </c>
      <c r="BY48" s="169" t="str">
        <f t="shared" si="38"/>
        <v>-</v>
      </c>
      <c r="BZ48" s="169" t="str">
        <f t="shared" si="38"/>
        <v>-</v>
      </c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</row>
    <row r="49" spans="1:91">
      <c r="A49" s="17">
        <v>17</v>
      </c>
      <c r="B49" s="2" t="s">
        <v>74</v>
      </c>
      <c r="C49" s="158">
        <v>9</v>
      </c>
      <c r="D49" s="158"/>
      <c r="E49" s="158">
        <v>9</v>
      </c>
      <c r="F49" s="158"/>
      <c r="G49" s="158"/>
      <c r="H49" s="162">
        <f t="shared" si="25"/>
        <v>64.197530864197532</v>
      </c>
      <c r="I49" s="2">
        <f t="shared" si="34"/>
        <v>81</v>
      </c>
      <c r="J49" s="2">
        <f t="shared" si="29"/>
        <v>52</v>
      </c>
      <c r="K49" s="2">
        <v>28</v>
      </c>
      <c r="L49" s="2"/>
      <c r="M49" s="2">
        <v>24</v>
      </c>
      <c r="N49" s="2">
        <v>29</v>
      </c>
      <c r="O49" s="2"/>
      <c r="P49" s="2"/>
      <c r="Q49" s="2"/>
      <c r="R49" s="2"/>
      <c r="S49" s="2"/>
      <c r="T49" s="2"/>
      <c r="U49" s="2"/>
      <c r="V49" s="2">
        <v>2</v>
      </c>
      <c r="W49" s="2">
        <v>3</v>
      </c>
      <c r="X49" s="2"/>
      <c r="Y49" s="2"/>
      <c r="Z49" s="2"/>
      <c r="AB49" s="170" t="str">
        <f t="shared" si="35"/>
        <v>-</v>
      </c>
      <c r="AC49" s="170" t="str">
        <f t="shared" si="35"/>
        <v>-</v>
      </c>
      <c r="AD49" s="170" t="str">
        <f t="shared" si="35"/>
        <v>-</v>
      </c>
      <c r="AE49" s="170" t="str">
        <f t="shared" si="35"/>
        <v>-</v>
      </c>
      <c r="AF49" s="170" t="str">
        <f t="shared" si="35"/>
        <v>-</v>
      </c>
      <c r="AG49" s="170" t="str">
        <f t="shared" si="35"/>
        <v>-</v>
      </c>
      <c r="AH49" s="170" t="str">
        <f t="shared" si="35"/>
        <v>-</v>
      </c>
      <c r="AI49" s="170" t="str">
        <f t="shared" si="35"/>
        <v>-</v>
      </c>
      <c r="AJ49" s="170">
        <f t="shared" si="35"/>
        <v>1</v>
      </c>
      <c r="AK49" s="170" t="str">
        <f t="shared" si="35"/>
        <v>-</v>
      </c>
      <c r="AL49" s="170" t="str">
        <f t="shared" si="35"/>
        <v>-</v>
      </c>
      <c r="AM49" s="170" t="str">
        <f t="shared" si="35"/>
        <v>-</v>
      </c>
      <c r="AO49" s="169" t="str">
        <f t="shared" si="36"/>
        <v>-</v>
      </c>
      <c r="AP49" s="169" t="str">
        <f t="shared" si="36"/>
        <v>-</v>
      </c>
      <c r="AQ49" s="169" t="str">
        <f t="shared" si="36"/>
        <v>-</v>
      </c>
      <c r="AR49" s="169" t="str">
        <f t="shared" si="36"/>
        <v>-</v>
      </c>
      <c r="AS49" s="169" t="str">
        <f t="shared" si="36"/>
        <v>-</v>
      </c>
      <c r="AT49" s="169" t="str">
        <f t="shared" si="36"/>
        <v>-</v>
      </c>
      <c r="AU49" s="169" t="str">
        <f t="shared" si="36"/>
        <v>-</v>
      </c>
      <c r="AV49" s="169" t="str">
        <f t="shared" si="36"/>
        <v>-</v>
      </c>
      <c r="AW49" s="169" t="str">
        <f t="shared" si="36"/>
        <v>-</v>
      </c>
      <c r="AX49" s="169" t="str">
        <f t="shared" si="36"/>
        <v>-</v>
      </c>
      <c r="AY49" s="169" t="str">
        <f t="shared" si="36"/>
        <v>-</v>
      </c>
      <c r="AZ49" s="169" t="str">
        <f t="shared" si="36"/>
        <v>-</v>
      </c>
      <c r="BB49" s="169" t="str">
        <f t="shared" si="37"/>
        <v>-</v>
      </c>
      <c r="BC49" s="169" t="str">
        <f t="shared" si="37"/>
        <v>-</v>
      </c>
      <c r="BD49" s="169" t="str">
        <f t="shared" si="37"/>
        <v>-</v>
      </c>
      <c r="BE49" s="169" t="str">
        <f t="shared" si="37"/>
        <v>-</v>
      </c>
      <c r="BF49" s="169" t="str">
        <f t="shared" si="37"/>
        <v>-</v>
      </c>
      <c r="BG49" s="169" t="str">
        <f t="shared" si="37"/>
        <v>-</v>
      </c>
      <c r="BH49" s="169" t="str">
        <f t="shared" si="37"/>
        <v>-</v>
      </c>
      <c r="BI49" s="169" t="str">
        <f t="shared" si="37"/>
        <v>-</v>
      </c>
      <c r="BJ49" s="169">
        <f t="shared" si="37"/>
        <v>1</v>
      </c>
      <c r="BK49" s="169" t="str">
        <f t="shared" si="37"/>
        <v>-</v>
      </c>
      <c r="BL49" s="169" t="str">
        <f t="shared" si="37"/>
        <v>-</v>
      </c>
      <c r="BM49" s="169" t="str">
        <f t="shared" si="37"/>
        <v>-</v>
      </c>
      <c r="BO49" s="169" t="str">
        <f t="shared" si="38"/>
        <v>-</v>
      </c>
      <c r="BP49" s="169" t="str">
        <f t="shared" si="38"/>
        <v>-</v>
      </c>
      <c r="BQ49" s="169" t="str">
        <f t="shared" si="38"/>
        <v>-</v>
      </c>
      <c r="BR49" s="169" t="str">
        <f t="shared" si="38"/>
        <v>-</v>
      </c>
      <c r="BS49" s="169" t="str">
        <f t="shared" si="38"/>
        <v>-</v>
      </c>
      <c r="BT49" s="169" t="str">
        <f t="shared" si="38"/>
        <v>-</v>
      </c>
      <c r="BU49" s="169" t="str">
        <f t="shared" si="38"/>
        <v>-</v>
      </c>
      <c r="BV49" s="169" t="str">
        <f t="shared" si="38"/>
        <v>-</v>
      </c>
      <c r="BW49" s="169" t="str">
        <f t="shared" si="38"/>
        <v>-</v>
      </c>
      <c r="BX49" s="169" t="str">
        <f t="shared" si="38"/>
        <v>-</v>
      </c>
      <c r="BY49" s="169" t="str">
        <f t="shared" si="38"/>
        <v>-</v>
      </c>
      <c r="BZ49" s="169" t="str">
        <f t="shared" si="38"/>
        <v>-</v>
      </c>
      <c r="CB49" s="169"/>
      <c r="CC49" s="169"/>
      <c r="CD49" s="169"/>
      <c r="CE49" s="169"/>
      <c r="CF49" s="169"/>
      <c r="CG49" s="169"/>
      <c r="CH49" s="169"/>
      <c r="CI49" s="169"/>
      <c r="CJ49" s="169"/>
      <c r="CK49" s="169"/>
      <c r="CL49" s="169"/>
      <c r="CM49" s="169"/>
    </row>
    <row r="50" spans="1:91">
      <c r="A50" s="17">
        <v>18</v>
      </c>
      <c r="B50" s="2" t="s">
        <v>75</v>
      </c>
      <c r="C50" s="177">
        <v>10</v>
      </c>
      <c r="D50" s="158"/>
      <c r="E50" s="158"/>
      <c r="F50" s="158"/>
      <c r="G50" s="158"/>
      <c r="H50" s="162">
        <f t="shared" si="25"/>
        <v>51.851851851851848</v>
      </c>
      <c r="I50" s="2">
        <f t="shared" si="34"/>
        <v>81</v>
      </c>
      <c r="J50" s="2">
        <f t="shared" si="29"/>
        <v>42</v>
      </c>
      <c r="K50">
        <v>28</v>
      </c>
      <c r="L50" s="2"/>
      <c r="M50">
        <v>14</v>
      </c>
      <c r="N50" s="2">
        <v>39</v>
      </c>
      <c r="O50" s="2"/>
      <c r="Q50" s="2"/>
      <c r="R50" s="2"/>
      <c r="T50" s="2"/>
      <c r="U50" s="2"/>
      <c r="V50" s="2"/>
      <c r="X50" s="2">
        <v>3</v>
      </c>
      <c r="Y50" s="2"/>
      <c r="Z50" s="2"/>
      <c r="AB50" s="170" t="str">
        <f t="shared" si="35"/>
        <v>-</v>
      </c>
      <c r="AC50" s="170" t="str">
        <f t="shared" si="35"/>
        <v>-</v>
      </c>
      <c r="AD50" s="170" t="str">
        <f t="shared" si="35"/>
        <v>-</v>
      </c>
      <c r="AE50" s="170" t="str">
        <f t="shared" si="35"/>
        <v>-</v>
      </c>
      <c r="AF50" s="170" t="str">
        <f t="shared" si="35"/>
        <v>-</v>
      </c>
      <c r="AG50" s="170" t="str">
        <f t="shared" si="35"/>
        <v>-</v>
      </c>
      <c r="AH50" s="170" t="str">
        <f t="shared" si="35"/>
        <v>-</v>
      </c>
      <c r="AI50" s="170" t="str">
        <f t="shared" si="35"/>
        <v>-</v>
      </c>
      <c r="AJ50" s="170" t="str">
        <f t="shared" si="35"/>
        <v>-</v>
      </c>
      <c r="AK50" s="170">
        <f t="shared" si="35"/>
        <v>1</v>
      </c>
      <c r="AL50" s="170" t="str">
        <f t="shared" si="35"/>
        <v>-</v>
      </c>
      <c r="AM50" s="170" t="str">
        <f t="shared" si="35"/>
        <v>-</v>
      </c>
      <c r="AO50" s="169" t="str">
        <f t="shared" si="36"/>
        <v>-</v>
      </c>
      <c r="AP50" s="169" t="str">
        <f t="shared" si="36"/>
        <v>-</v>
      </c>
      <c r="AQ50" s="169" t="str">
        <f t="shared" si="36"/>
        <v>-</v>
      </c>
      <c r="AR50" s="169" t="str">
        <f t="shared" si="36"/>
        <v>-</v>
      </c>
      <c r="AS50" s="169" t="str">
        <f t="shared" si="36"/>
        <v>-</v>
      </c>
      <c r="AT50" s="169" t="str">
        <f t="shared" si="36"/>
        <v>-</v>
      </c>
      <c r="AU50" s="169" t="str">
        <f t="shared" si="36"/>
        <v>-</v>
      </c>
      <c r="AV50" s="169" t="str">
        <f t="shared" si="36"/>
        <v>-</v>
      </c>
      <c r="AW50" s="169" t="str">
        <f t="shared" si="36"/>
        <v>-</v>
      </c>
      <c r="AX50" s="169" t="str">
        <f t="shared" si="36"/>
        <v>-</v>
      </c>
      <c r="AY50" s="169" t="str">
        <f t="shared" si="36"/>
        <v>-</v>
      </c>
      <c r="AZ50" s="169" t="str">
        <f t="shared" si="36"/>
        <v>-</v>
      </c>
      <c r="BB50" s="169" t="str">
        <f t="shared" si="37"/>
        <v>-</v>
      </c>
      <c r="BC50" s="169" t="str">
        <f t="shared" si="37"/>
        <v>-</v>
      </c>
      <c r="BD50" s="169" t="str">
        <f t="shared" si="37"/>
        <v>-</v>
      </c>
      <c r="BE50" s="169" t="str">
        <f t="shared" si="37"/>
        <v>-</v>
      </c>
      <c r="BF50" s="169" t="str">
        <f t="shared" si="37"/>
        <v>-</v>
      </c>
      <c r="BG50" s="169" t="str">
        <f t="shared" si="37"/>
        <v>-</v>
      </c>
      <c r="BH50" s="169" t="str">
        <f t="shared" si="37"/>
        <v>-</v>
      </c>
      <c r="BI50" s="169" t="str">
        <f t="shared" si="37"/>
        <v>-</v>
      </c>
      <c r="BJ50" s="169" t="str">
        <f t="shared" si="37"/>
        <v>-</v>
      </c>
      <c r="BK50" s="169" t="str">
        <f t="shared" si="37"/>
        <v>-</v>
      </c>
      <c r="BL50" s="169" t="str">
        <f t="shared" si="37"/>
        <v>-</v>
      </c>
      <c r="BM50" s="169" t="str">
        <f t="shared" si="37"/>
        <v>-</v>
      </c>
      <c r="BO50" s="169" t="str">
        <f t="shared" si="38"/>
        <v>-</v>
      </c>
      <c r="BP50" s="169" t="str">
        <f t="shared" si="38"/>
        <v>-</v>
      </c>
      <c r="BQ50" s="169" t="str">
        <f t="shared" si="38"/>
        <v>-</v>
      </c>
      <c r="BR50" s="169" t="str">
        <f t="shared" si="38"/>
        <v>-</v>
      </c>
      <c r="BS50" s="169" t="str">
        <f t="shared" si="38"/>
        <v>-</v>
      </c>
      <c r="BT50" s="169" t="str">
        <f t="shared" si="38"/>
        <v>-</v>
      </c>
      <c r="BU50" s="169" t="str">
        <f t="shared" si="38"/>
        <v>-</v>
      </c>
      <c r="BV50" s="169" t="str">
        <f t="shared" si="38"/>
        <v>-</v>
      </c>
      <c r="BW50" s="169" t="str">
        <f t="shared" si="38"/>
        <v>-</v>
      </c>
      <c r="BX50" s="169" t="str">
        <f t="shared" si="38"/>
        <v>-</v>
      </c>
      <c r="BY50" s="169" t="str">
        <f t="shared" si="38"/>
        <v>-</v>
      </c>
      <c r="BZ50" s="169" t="str">
        <f t="shared" si="38"/>
        <v>-</v>
      </c>
      <c r="CB50" s="169"/>
      <c r="CC50" s="169"/>
      <c r="CD50" s="169"/>
      <c r="CE50" s="169"/>
      <c r="CF50" s="169"/>
      <c r="CG50" s="169"/>
      <c r="CH50" s="169"/>
      <c r="CI50" s="169"/>
      <c r="CJ50" s="169"/>
      <c r="CK50" s="169"/>
      <c r="CL50" s="169"/>
      <c r="CM50" s="169"/>
    </row>
    <row r="51" spans="1:91">
      <c r="A51" s="17">
        <v>19</v>
      </c>
      <c r="B51" s="2" t="s">
        <v>76</v>
      </c>
      <c r="C51" s="158"/>
      <c r="D51" s="158">
        <v>11</v>
      </c>
      <c r="E51" s="158"/>
      <c r="F51" s="158"/>
      <c r="G51" s="158"/>
      <c r="H51" s="162">
        <f t="shared" si="25"/>
        <v>59.259259259259252</v>
      </c>
      <c r="I51" s="2">
        <f t="shared" si="34"/>
        <v>54</v>
      </c>
      <c r="J51" s="2">
        <f t="shared" si="29"/>
        <v>32</v>
      </c>
      <c r="K51" s="2">
        <v>18</v>
      </c>
      <c r="L51" s="2"/>
      <c r="M51" s="2">
        <v>14</v>
      </c>
      <c r="N51" s="2">
        <v>22</v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>
        <v>4</v>
      </c>
      <c r="Z51" s="2"/>
      <c r="AB51" s="170" t="str">
        <f t="shared" si="35"/>
        <v>-</v>
      </c>
      <c r="AC51" s="170" t="str">
        <f t="shared" si="35"/>
        <v>-</v>
      </c>
      <c r="AD51" s="170" t="str">
        <f t="shared" si="35"/>
        <v>-</v>
      </c>
      <c r="AE51" s="170" t="str">
        <f t="shared" si="35"/>
        <v>-</v>
      </c>
      <c r="AF51" s="170" t="str">
        <f t="shared" si="35"/>
        <v>-</v>
      </c>
      <c r="AG51" s="170" t="str">
        <f t="shared" si="35"/>
        <v>-</v>
      </c>
      <c r="AH51" s="170" t="str">
        <f t="shared" si="35"/>
        <v>-</v>
      </c>
      <c r="AI51" s="170" t="str">
        <f t="shared" si="35"/>
        <v>-</v>
      </c>
      <c r="AJ51" s="170" t="str">
        <f t="shared" si="35"/>
        <v>-</v>
      </c>
      <c r="AK51" s="170" t="str">
        <f t="shared" si="35"/>
        <v>-</v>
      </c>
      <c r="AL51" s="170" t="str">
        <f t="shared" si="35"/>
        <v>-</v>
      </c>
      <c r="AM51" s="170" t="str">
        <f t="shared" si="35"/>
        <v>-</v>
      </c>
      <c r="AO51" s="169" t="str">
        <f t="shared" si="36"/>
        <v>-</v>
      </c>
      <c r="AP51" s="169" t="str">
        <f t="shared" si="36"/>
        <v>-</v>
      </c>
      <c r="AQ51" s="169" t="str">
        <f t="shared" si="36"/>
        <v>-</v>
      </c>
      <c r="AR51" s="169" t="str">
        <f t="shared" si="36"/>
        <v>-</v>
      </c>
      <c r="AS51" s="169" t="str">
        <f t="shared" si="36"/>
        <v>-</v>
      </c>
      <c r="AT51" s="169" t="str">
        <f t="shared" si="36"/>
        <v>-</v>
      </c>
      <c r="AU51" s="169" t="str">
        <f t="shared" si="36"/>
        <v>-</v>
      </c>
      <c r="AV51" s="169" t="str">
        <f t="shared" si="36"/>
        <v>-</v>
      </c>
      <c r="AW51" s="169" t="str">
        <f t="shared" si="36"/>
        <v>-</v>
      </c>
      <c r="AX51" s="169" t="str">
        <f t="shared" si="36"/>
        <v>-</v>
      </c>
      <c r="AY51" s="169">
        <f t="shared" si="36"/>
        <v>1</v>
      </c>
      <c r="AZ51" s="169" t="str">
        <f t="shared" si="36"/>
        <v>-</v>
      </c>
      <c r="BB51" s="169" t="str">
        <f t="shared" si="37"/>
        <v>-</v>
      </c>
      <c r="BC51" s="169" t="str">
        <f t="shared" si="37"/>
        <v>-</v>
      </c>
      <c r="BD51" s="169" t="str">
        <f t="shared" si="37"/>
        <v>-</v>
      </c>
      <c r="BE51" s="169" t="str">
        <f t="shared" si="37"/>
        <v>-</v>
      </c>
      <c r="BF51" s="169" t="str">
        <f t="shared" si="37"/>
        <v>-</v>
      </c>
      <c r="BG51" s="169" t="str">
        <f t="shared" si="37"/>
        <v>-</v>
      </c>
      <c r="BH51" s="169" t="str">
        <f t="shared" si="37"/>
        <v>-</v>
      </c>
      <c r="BI51" s="169" t="str">
        <f t="shared" si="37"/>
        <v>-</v>
      </c>
      <c r="BJ51" s="169" t="str">
        <f t="shared" si="37"/>
        <v>-</v>
      </c>
      <c r="BK51" s="169" t="str">
        <f t="shared" si="37"/>
        <v>-</v>
      </c>
      <c r="BL51" s="169" t="str">
        <f t="shared" si="37"/>
        <v>-</v>
      </c>
      <c r="BM51" s="169" t="str">
        <f t="shared" si="37"/>
        <v>-</v>
      </c>
      <c r="BO51" s="169" t="str">
        <f t="shared" si="38"/>
        <v>-</v>
      </c>
      <c r="BP51" s="169" t="str">
        <f t="shared" si="38"/>
        <v>-</v>
      </c>
      <c r="BQ51" s="169" t="str">
        <f t="shared" si="38"/>
        <v>-</v>
      </c>
      <c r="BR51" s="169" t="str">
        <f t="shared" si="38"/>
        <v>-</v>
      </c>
      <c r="BS51" s="169" t="str">
        <f t="shared" si="38"/>
        <v>-</v>
      </c>
      <c r="BT51" s="169" t="str">
        <f t="shared" si="38"/>
        <v>-</v>
      </c>
      <c r="BU51" s="169" t="str">
        <f t="shared" si="38"/>
        <v>-</v>
      </c>
      <c r="BV51" s="169" t="str">
        <f t="shared" si="38"/>
        <v>-</v>
      </c>
      <c r="BW51" s="169" t="str">
        <f t="shared" si="38"/>
        <v>-</v>
      </c>
      <c r="BX51" s="169" t="str">
        <f t="shared" si="38"/>
        <v>-</v>
      </c>
      <c r="BY51" s="169" t="str">
        <f t="shared" si="38"/>
        <v>-</v>
      </c>
      <c r="BZ51" s="169" t="str">
        <f t="shared" si="38"/>
        <v>-</v>
      </c>
      <c r="CB51" s="169"/>
      <c r="CC51" s="169"/>
      <c r="CD51" s="169"/>
      <c r="CE51" s="169"/>
      <c r="CF51" s="169"/>
      <c r="CG51" s="169"/>
      <c r="CH51" s="169"/>
      <c r="CI51" s="169"/>
      <c r="CJ51" s="169"/>
      <c r="CK51" s="169"/>
      <c r="CL51" s="169"/>
      <c r="CM51" s="169"/>
    </row>
    <row r="52" spans="1:91">
      <c r="A52" s="17">
        <v>20</v>
      </c>
      <c r="B52" s="2" t="s">
        <v>77</v>
      </c>
      <c r="C52" s="158"/>
      <c r="D52" s="158">
        <v>12</v>
      </c>
      <c r="E52" s="158"/>
      <c r="F52" s="158"/>
      <c r="G52" s="158"/>
      <c r="H52" s="162">
        <f t="shared" si="25"/>
        <v>40.74074074074074</v>
      </c>
      <c r="I52" s="2">
        <f t="shared" si="34"/>
        <v>54</v>
      </c>
      <c r="J52" s="2">
        <f t="shared" si="29"/>
        <v>22</v>
      </c>
      <c r="K52" s="2">
        <v>22</v>
      </c>
      <c r="L52" s="2"/>
      <c r="M52" s="2"/>
      <c r="N52" s="2">
        <v>32</v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>
        <v>2</v>
      </c>
      <c r="AB52" s="170" t="str">
        <f t="shared" si="35"/>
        <v>-</v>
      </c>
      <c r="AC52" s="170" t="str">
        <f t="shared" si="35"/>
        <v>-</v>
      </c>
      <c r="AD52" s="170" t="str">
        <f t="shared" si="35"/>
        <v>-</v>
      </c>
      <c r="AE52" s="170" t="str">
        <f t="shared" si="35"/>
        <v>-</v>
      </c>
      <c r="AF52" s="170" t="str">
        <f t="shared" si="35"/>
        <v>-</v>
      </c>
      <c r="AG52" s="170" t="str">
        <f t="shared" si="35"/>
        <v>-</v>
      </c>
      <c r="AH52" s="170" t="str">
        <f t="shared" si="35"/>
        <v>-</v>
      </c>
      <c r="AI52" s="170" t="str">
        <f t="shared" si="35"/>
        <v>-</v>
      </c>
      <c r="AJ52" s="170" t="str">
        <f t="shared" si="35"/>
        <v>-</v>
      </c>
      <c r="AK52" s="170" t="str">
        <f t="shared" si="35"/>
        <v>-</v>
      </c>
      <c r="AL52" s="170" t="str">
        <f t="shared" si="35"/>
        <v>-</v>
      </c>
      <c r="AM52" s="170" t="str">
        <f t="shared" si="35"/>
        <v>-</v>
      </c>
      <c r="AO52" s="169" t="str">
        <f t="shared" si="36"/>
        <v>-</v>
      </c>
      <c r="AP52" s="169" t="str">
        <f t="shared" si="36"/>
        <v>-</v>
      </c>
      <c r="AQ52" s="169" t="str">
        <f t="shared" si="36"/>
        <v>-</v>
      </c>
      <c r="AR52" s="169" t="str">
        <f t="shared" si="36"/>
        <v>-</v>
      </c>
      <c r="AS52" s="169" t="str">
        <f t="shared" si="36"/>
        <v>-</v>
      </c>
      <c r="AT52" s="169" t="str">
        <f t="shared" si="36"/>
        <v>-</v>
      </c>
      <c r="AU52" s="169" t="str">
        <f t="shared" si="36"/>
        <v>-</v>
      </c>
      <c r="AV52" s="169" t="str">
        <f t="shared" si="36"/>
        <v>-</v>
      </c>
      <c r="AW52" s="169" t="str">
        <f t="shared" si="36"/>
        <v>-</v>
      </c>
      <c r="AX52" s="169" t="str">
        <f t="shared" si="36"/>
        <v>-</v>
      </c>
      <c r="AY52" s="169" t="str">
        <f t="shared" si="36"/>
        <v>-</v>
      </c>
      <c r="AZ52" s="169">
        <f t="shared" si="36"/>
        <v>1</v>
      </c>
      <c r="BB52" s="169" t="str">
        <f t="shared" si="37"/>
        <v>-</v>
      </c>
      <c r="BC52" s="169" t="str">
        <f t="shared" si="37"/>
        <v>-</v>
      </c>
      <c r="BD52" s="169" t="str">
        <f t="shared" si="37"/>
        <v>-</v>
      </c>
      <c r="BE52" s="169" t="str">
        <f t="shared" si="37"/>
        <v>-</v>
      </c>
      <c r="BF52" s="169" t="str">
        <f t="shared" si="37"/>
        <v>-</v>
      </c>
      <c r="BG52" s="169" t="str">
        <f t="shared" si="37"/>
        <v>-</v>
      </c>
      <c r="BH52" s="169" t="str">
        <f t="shared" si="37"/>
        <v>-</v>
      </c>
      <c r="BI52" s="169" t="str">
        <f t="shared" si="37"/>
        <v>-</v>
      </c>
      <c r="BJ52" s="169" t="str">
        <f t="shared" si="37"/>
        <v>-</v>
      </c>
      <c r="BK52" s="169" t="str">
        <f t="shared" si="37"/>
        <v>-</v>
      </c>
      <c r="BL52" s="169" t="str">
        <f t="shared" si="37"/>
        <v>-</v>
      </c>
      <c r="BM52" s="169" t="str">
        <f t="shared" si="37"/>
        <v>-</v>
      </c>
      <c r="BO52" s="169" t="str">
        <f t="shared" si="38"/>
        <v>-</v>
      </c>
      <c r="BP52" s="169" t="str">
        <f t="shared" si="38"/>
        <v>-</v>
      </c>
      <c r="BQ52" s="169" t="str">
        <f t="shared" si="38"/>
        <v>-</v>
      </c>
      <c r="BR52" s="169" t="str">
        <f t="shared" si="38"/>
        <v>-</v>
      </c>
      <c r="BS52" s="169" t="str">
        <f t="shared" si="38"/>
        <v>-</v>
      </c>
      <c r="BT52" s="169" t="str">
        <f t="shared" si="38"/>
        <v>-</v>
      </c>
      <c r="BU52" s="169" t="str">
        <f t="shared" si="38"/>
        <v>-</v>
      </c>
      <c r="BV52" s="169" t="str">
        <f t="shared" si="38"/>
        <v>-</v>
      </c>
      <c r="BW52" s="169" t="str">
        <f t="shared" si="38"/>
        <v>-</v>
      </c>
      <c r="BX52" s="169" t="str">
        <f t="shared" si="38"/>
        <v>-</v>
      </c>
      <c r="BY52" s="169" t="str">
        <f t="shared" si="38"/>
        <v>-</v>
      </c>
      <c r="BZ52" s="169" t="str">
        <f t="shared" si="38"/>
        <v>-</v>
      </c>
      <c r="CB52" s="169"/>
      <c r="CC52" s="169"/>
      <c r="CD52" s="169"/>
      <c r="CE52" s="169"/>
      <c r="CF52" s="169"/>
      <c r="CG52" s="169"/>
      <c r="CH52" s="169"/>
      <c r="CI52" s="169"/>
      <c r="CJ52" s="169"/>
      <c r="CK52" s="169"/>
      <c r="CL52" s="169"/>
      <c r="CM52" s="169"/>
    </row>
    <row r="53" spans="1:91">
      <c r="A53" s="17">
        <v>21</v>
      </c>
      <c r="B53" s="58" t="s">
        <v>78</v>
      </c>
      <c r="C53" s="158"/>
      <c r="D53" s="158">
        <v>10</v>
      </c>
      <c r="E53" s="158"/>
      <c r="F53" s="158"/>
      <c r="G53" s="158"/>
      <c r="H53" s="162">
        <f t="shared" si="25"/>
        <v>51.851851851851848</v>
      </c>
      <c r="I53" s="2">
        <f t="shared" si="34"/>
        <v>54</v>
      </c>
      <c r="J53" s="2">
        <f t="shared" si="29"/>
        <v>28</v>
      </c>
      <c r="K53" s="2">
        <v>16</v>
      </c>
      <c r="L53" s="2">
        <v>12</v>
      </c>
      <c r="M53" s="2"/>
      <c r="N53" s="2">
        <v>26</v>
      </c>
      <c r="O53" s="2"/>
      <c r="P53" s="2"/>
      <c r="Q53" s="2"/>
      <c r="R53" s="2"/>
      <c r="S53" s="2"/>
      <c r="T53" s="2"/>
      <c r="U53" s="2"/>
      <c r="V53" s="2"/>
      <c r="W53" s="2"/>
      <c r="X53" s="2">
        <v>2</v>
      </c>
      <c r="Y53" s="2"/>
      <c r="Z53" s="2"/>
      <c r="AB53" s="170" t="str">
        <f t="shared" si="35"/>
        <v>-</v>
      </c>
      <c r="AC53" s="170" t="str">
        <f t="shared" si="35"/>
        <v>-</v>
      </c>
      <c r="AD53" s="170" t="str">
        <f t="shared" si="35"/>
        <v>-</v>
      </c>
      <c r="AE53" s="170" t="str">
        <f t="shared" si="35"/>
        <v>-</v>
      </c>
      <c r="AF53" s="170" t="str">
        <f t="shared" si="35"/>
        <v>-</v>
      </c>
      <c r="AG53" s="170" t="str">
        <f t="shared" si="35"/>
        <v>-</v>
      </c>
      <c r="AH53" s="170" t="str">
        <f t="shared" si="35"/>
        <v>-</v>
      </c>
      <c r="AI53" s="170" t="str">
        <f t="shared" si="35"/>
        <v>-</v>
      </c>
      <c r="AJ53" s="170" t="str">
        <f t="shared" si="35"/>
        <v>-</v>
      </c>
      <c r="AK53" s="170" t="str">
        <f t="shared" si="35"/>
        <v>-</v>
      </c>
      <c r="AL53" s="170" t="str">
        <f t="shared" si="35"/>
        <v>-</v>
      </c>
      <c r="AM53" s="170" t="str">
        <f t="shared" si="35"/>
        <v>-</v>
      </c>
      <c r="AO53" s="169" t="str">
        <f t="shared" si="36"/>
        <v>-</v>
      </c>
      <c r="AP53" s="169" t="str">
        <f t="shared" si="36"/>
        <v>-</v>
      </c>
      <c r="AQ53" s="169" t="str">
        <f t="shared" si="36"/>
        <v>-</v>
      </c>
      <c r="AR53" s="169" t="str">
        <f t="shared" si="36"/>
        <v>-</v>
      </c>
      <c r="AS53" s="169" t="str">
        <f t="shared" si="36"/>
        <v>-</v>
      </c>
      <c r="AT53" s="169" t="str">
        <f t="shared" si="36"/>
        <v>-</v>
      </c>
      <c r="AU53" s="169" t="str">
        <f t="shared" si="36"/>
        <v>-</v>
      </c>
      <c r="AV53" s="169" t="str">
        <f t="shared" si="36"/>
        <v>-</v>
      </c>
      <c r="AW53" s="169" t="str">
        <f t="shared" si="36"/>
        <v>-</v>
      </c>
      <c r="AX53" s="169">
        <f t="shared" si="36"/>
        <v>1</v>
      </c>
      <c r="AY53" s="169" t="str">
        <f t="shared" si="36"/>
        <v>-</v>
      </c>
      <c r="AZ53" s="169" t="str">
        <f t="shared" si="36"/>
        <v>-</v>
      </c>
      <c r="BB53" s="169" t="str">
        <f t="shared" si="37"/>
        <v>-</v>
      </c>
      <c r="BC53" s="169" t="str">
        <f t="shared" si="37"/>
        <v>-</v>
      </c>
      <c r="BD53" s="169" t="str">
        <f t="shared" si="37"/>
        <v>-</v>
      </c>
      <c r="BE53" s="169" t="str">
        <f t="shared" si="37"/>
        <v>-</v>
      </c>
      <c r="BF53" s="169" t="str">
        <f t="shared" si="37"/>
        <v>-</v>
      </c>
      <c r="BG53" s="169" t="str">
        <f t="shared" si="37"/>
        <v>-</v>
      </c>
      <c r="BH53" s="169" t="str">
        <f t="shared" si="37"/>
        <v>-</v>
      </c>
      <c r="BI53" s="169" t="str">
        <f t="shared" si="37"/>
        <v>-</v>
      </c>
      <c r="BJ53" s="169" t="str">
        <f t="shared" si="37"/>
        <v>-</v>
      </c>
      <c r="BK53" s="169" t="str">
        <f t="shared" si="37"/>
        <v>-</v>
      </c>
      <c r="BL53" s="169" t="str">
        <f t="shared" si="37"/>
        <v>-</v>
      </c>
      <c r="BM53" s="169" t="str">
        <f t="shared" si="37"/>
        <v>-</v>
      </c>
      <c r="BO53" s="169" t="str">
        <f t="shared" si="38"/>
        <v>-</v>
      </c>
      <c r="BP53" s="169" t="str">
        <f t="shared" si="38"/>
        <v>-</v>
      </c>
      <c r="BQ53" s="169" t="str">
        <f t="shared" si="38"/>
        <v>-</v>
      </c>
      <c r="BR53" s="169" t="str">
        <f t="shared" si="38"/>
        <v>-</v>
      </c>
      <c r="BS53" s="169" t="str">
        <f t="shared" si="38"/>
        <v>-</v>
      </c>
      <c r="BT53" s="169" t="str">
        <f t="shared" si="38"/>
        <v>-</v>
      </c>
      <c r="BU53" s="169" t="str">
        <f t="shared" si="38"/>
        <v>-</v>
      </c>
      <c r="BV53" s="169" t="str">
        <f t="shared" si="38"/>
        <v>-</v>
      </c>
      <c r="BW53" s="169" t="str">
        <f t="shared" si="38"/>
        <v>-</v>
      </c>
      <c r="BX53" s="169" t="str">
        <f t="shared" si="38"/>
        <v>-</v>
      </c>
      <c r="BY53" s="169" t="str">
        <f t="shared" si="38"/>
        <v>-</v>
      </c>
      <c r="BZ53" s="169" t="str">
        <f t="shared" si="38"/>
        <v>-</v>
      </c>
      <c r="CB53" s="169"/>
      <c r="CC53" s="169"/>
      <c r="CD53" s="169"/>
      <c r="CE53" s="169"/>
      <c r="CF53" s="169"/>
      <c r="CG53" s="169"/>
      <c r="CH53" s="169"/>
      <c r="CI53" s="169"/>
      <c r="CJ53" s="169"/>
      <c r="CK53" s="169"/>
      <c r="CL53" s="169"/>
      <c r="CM53" s="169"/>
    </row>
    <row r="54" spans="1:91">
      <c r="A54" s="17">
        <v>22</v>
      </c>
      <c r="B54" s="2" t="s">
        <v>79</v>
      </c>
      <c r="C54" s="158"/>
      <c r="D54" s="158">
        <v>8</v>
      </c>
      <c r="E54" s="158"/>
      <c r="F54" s="158">
        <v>8</v>
      </c>
      <c r="G54" s="158"/>
      <c r="H54" s="162">
        <f t="shared" si="25"/>
        <v>59.259259259259252</v>
      </c>
      <c r="I54" s="2">
        <f t="shared" si="34"/>
        <v>54</v>
      </c>
      <c r="J54" s="2">
        <f t="shared" si="29"/>
        <v>32</v>
      </c>
      <c r="K54" s="2">
        <v>18</v>
      </c>
      <c r="L54" s="2"/>
      <c r="M54" s="2">
        <v>14</v>
      </c>
      <c r="N54" s="2">
        <v>22</v>
      </c>
      <c r="O54" s="2"/>
      <c r="P54" s="2"/>
      <c r="Q54" s="2"/>
      <c r="R54" s="2"/>
      <c r="S54" s="2"/>
      <c r="T54" s="2"/>
      <c r="U54" s="2"/>
      <c r="V54" s="2">
        <v>4</v>
      </c>
      <c r="W54" s="2"/>
      <c r="X54" s="2"/>
      <c r="Y54" s="2"/>
      <c r="Z54" s="2"/>
      <c r="AB54" s="170" t="str">
        <f t="shared" si="35"/>
        <v>-</v>
      </c>
      <c r="AC54" s="170" t="str">
        <f t="shared" si="35"/>
        <v>-</v>
      </c>
      <c r="AD54" s="170" t="str">
        <f t="shared" si="35"/>
        <v>-</v>
      </c>
      <c r="AE54" s="170" t="str">
        <f t="shared" si="35"/>
        <v>-</v>
      </c>
      <c r="AF54" s="170" t="str">
        <f t="shared" si="35"/>
        <v>-</v>
      </c>
      <c r="AG54" s="170" t="str">
        <f t="shared" si="35"/>
        <v>-</v>
      </c>
      <c r="AH54" s="170" t="str">
        <f t="shared" si="35"/>
        <v>-</v>
      </c>
      <c r="AI54" s="170" t="str">
        <f t="shared" si="35"/>
        <v>-</v>
      </c>
      <c r="AJ54" s="170" t="str">
        <f t="shared" si="35"/>
        <v>-</v>
      </c>
      <c r="AK54" s="170" t="str">
        <f t="shared" si="35"/>
        <v>-</v>
      </c>
      <c r="AL54" s="170" t="str">
        <f t="shared" si="35"/>
        <v>-</v>
      </c>
      <c r="AM54" s="170" t="str">
        <f t="shared" si="35"/>
        <v>-</v>
      </c>
      <c r="AO54" s="169" t="str">
        <f t="shared" si="36"/>
        <v>-</v>
      </c>
      <c r="AP54" s="169" t="str">
        <f t="shared" si="36"/>
        <v>-</v>
      </c>
      <c r="AQ54" s="169" t="str">
        <f t="shared" si="36"/>
        <v>-</v>
      </c>
      <c r="AR54" s="169" t="str">
        <f t="shared" si="36"/>
        <v>-</v>
      </c>
      <c r="AS54" s="169" t="str">
        <f t="shared" si="36"/>
        <v>-</v>
      </c>
      <c r="AT54" s="169" t="str">
        <f t="shared" si="36"/>
        <v>-</v>
      </c>
      <c r="AU54" s="169" t="str">
        <f t="shared" si="36"/>
        <v>-</v>
      </c>
      <c r="AV54" s="169">
        <f t="shared" si="36"/>
        <v>1</v>
      </c>
      <c r="AW54" s="169" t="str">
        <f t="shared" si="36"/>
        <v>-</v>
      </c>
      <c r="AX54" s="169" t="str">
        <f t="shared" si="36"/>
        <v>-</v>
      </c>
      <c r="AY54" s="169" t="str">
        <f t="shared" si="36"/>
        <v>-</v>
      </c>
      <c r="AZ54" s="169" t="str">
        <f t="shared" si="36"/>
        <v>-</v>
      </c>
      <c r="BB54" s="169" t="str">
        <f t="shared" si="37"/>
        <v>-</v>
      </c>
      <c r="BC54" s="169" t="str">
        <f t="shared" si="37"/>
        <v>-</v>
      </c>
      <c r="BD54" s="169" t="str">
        <f t="shared" si="37"/>
        <v>-</v>
      </c>
      <c r="BE54" s="169" t="str">
        <f t="shared" si="37"/>
        <v>-</v>
      </c>
      <c r="BF54" s="169" t="str">
        <f t="shared" si="37"/>
        <v>-</v>
      </c>
      <c r="BG54" s="169" t="str">
        <f t="shared" si="37"/>
        <v>-</v>
      </c>
      <c r="BH54" s="169" t="str">
        <f t="shared" si="37"/>
        <v>-</v>
      </c>
      <c r="BI54" s="169" t="str">
        <f t="shared" si="37"/>
        <v>-</v>
      </c>
      <c r="BJ54" s="169" t="str">
        <f t="shared" si="37"/>
        <v>-</v>
      </c>
      <c r="BK54" s="169" t="str">
        <f t="shared" si="37"/>
        <v>-</v>
      </c>
      <c r="BL54" s="169" t="str">
        <f t="shared" si="37"/>
        <v>-</v>
      </c>
      <c r="BM54" s="169" t="str">
        <f t="shared" si="37"/>
        <v>-</v>
      </c>
      <c r="BO54" s="169" t="str">
        <f t="shared" si="38"/>
        <v>-</v>
      </c>
      <c r="BP54" s="169" t="str">
        <f t="shared" si="38"/>
        <v>-</v>
      </c>
      <c r="BQ54" s="169" t="str">
        <f t="shared" si="38"/>
        <v>-</v>
      </c>
      <c r="BR54" s="169" t="str">
        <f t="shared" si="38"/>
        <v>-</v>
      </c>
      <c r="BS54" s="169" t="str">
        <f t="shared" si="38"/>
        <v>-</v>
      </c>
      <c r="BT54" s="169" t="str">
        <f t="shared" si="38"/>
        <v>-</v>
      </c>
      <c r="BU54" s="169" t="str">
        <f t="shared" si="38"/>
        <v>-</v>
      </c>
      <c r="BV54" s="169">
        <f t="shared" si="38"/>
        <v>1</v>
      </c>
      <c r="BW54" s="169" t="str">
        <f t="shared" si="38"/>
        <v>-</v>
      </c>
      <c r="BX54" s="169" t="str">
        <f t="shared" si="38"/>
        <v>-</v>
      </c>
      <c r="BY54" s="169" t="str">
        <f t="shared" si="38"/>
        <v>-</v>
      </c>
      <c r="BZ54" s="169" t="str">
        <f t="shared" si="38"/>
        <v>-</v>
      </c>
      <c r="CB54" s="169"/>
      <c r="CC54" s="169"/>
      <c r="CD54" s="169"/>
      <c r="CE54" s="169"/>
      <c r="CF54" s="169"/>
      <c r="CG54" s="169"/>
      <c r="CH54" s="169"/>
      <c r="CI54" s="169"/>
      <c r="CJ54" s="169"/>
      <c r="CK54" s="169"/>
      <c r="CL54" s="169"/>
      <c r="CM54" s="169"/>
    </row>
    <row r="55" spans="1:91">
      <c r="A55" s="17">
        <v>23</v>
      </c>
      <c r="B55" s="2" t="s">
        <v>80</v>
      </c>
      <c r="C55" s="158"/>
      <c r="D55" s="158">
        <v>9</v>
      </c>
      <c r="E55" s="158"/>
      <c r="F55" s="158">
        <v>9</v>
      </c>
      <c r="G55" s="158"/>
      <c r="H55" s="162">
        <f t="shared" si="25"/>
        <v>66.666666666666657</v>
      </c>
      <c r="I55" s="2">
        <f t="shared" si="34"/>
        <v>54</v>
      </c>
      <c r="J55" s="2">
        <f t="shared" si="29"/>
        <v>36</v>
      </c>
      <c r="K55" s="2">
        <v>24</v>
      </c>
      <c r="L55" s="2"/>
      <c r="M55" s="2">
        <v>12</v>
      </c>
      <c r="N55" s="2">
        <v>18</v>
      </c>
      <c r="O55" s="2"/>
      <c r="P55" s="2"/>
      <c r="Q55" s="2"/>
      <c r="R55" s="2"/>
      <c r="S55" s="2"/>
      <c r="T55" s="2"/>
      <c r="U55" s="2"/>
      <c r="V55" s="2"/>
      <c r="W55" s="2">
        <v>3</v>
      </c>
      <c r="X55" s="2"/>
      <c r="Y55" s="2"/>
      <c r="Z55" s="2"/>
      <c r="AB55" s="170" t="str">
        <f t="shared" si="35"/>
        <v>-</v>
      </c>
      <c r="AC55" s="170" t="str">
        <f t="shared" si="35"/>
        <v>-</v>
      </c>
      <c r="AD55" s="170" t="str">
        <f t="shared" si="35"/>
        <v>-</v>
      </c>
      <c r="AE55" s="170" t="str">
        <f t="shared" si="35"/>
        <v>-</v>
      </c>
      <c r="AF55" s="170" t="str">
        <f t="shared" si="35"/>
        <v>-</v>
      </c>
      <c r="AG55" s="170" t="str">
        <f t="shared" si="35"/>
        <v>-</v>
      </c>
      <c r="AH55" s="170" t="str">
        <f t="shared" si="35"/>
        <v>-</v>
      </c>
      <c r="AI55" s="170" t="str">
        <f t="shared" si="35"/>
        <v>-</v>
      </c>
      <c r="AJ55" s="170" t="str">
        <f t="shared" si="35"/>
        <v>-</v>
      </c>
      <c r="AK55" s="170" t="str">
        <f t="shared" si="35"/>
        <v>-</v>
      </c>
      <c r="AL55" s="170" t="str">
        <f t="shared" si="35"/>
        <v>-</v>
      </c>
      <c r="AM55" s="170" t="str">
        <f t="shared" si="35"/>
        <v>-</v>
      </c>
      <c r="AO55" s="169" t="str">
        <f t="shared" si="36"/>
        <v>-</v>
      </c>
      <c r="AP55" s="169" t="str">
        <f t="shared" si="36"/>
        <v>-</v>
      </c>
      <c r="AQ55" s="169" t="str">
        <f t="shared" si="36"/>
        <v>-</v>
      </c>
      <c r="AR55" s="169" t="str">
        <f t="shared" si="36"/>
        <v>-</v>
      </c>
      <c r="AS55" s="169" t="str">
        <f t="shared" si="36"/>
        <v>-</v>
      </c>
      <c r="AT55" s="169" t="str">
        <f t="shared" si="36"/>
        <v>-</v>
      </c>
      <c r="AU55" s="169" t="str">
        <f t="shared" si="36"/>
        <v>-</v>
      </c>
      <c r="AV55" s="169" t="str">
        <f t="shared" si="36"/>
        <v>-</v>
      </c>
      <c r="AW55" s="169">
        <f t="shared" si="36"/>
        <v>1</v>
      </c>
      <c r="AX55" s="169" t="str">
        <f t="shared" si="36"/>
        <v>-</v>
      </c>
      <c r="AY55" s="169" t="str">
        <f t="shared" si="36"/>
        <v>-</v>
      </c>
      <c r="AZ55" s="169" t="str">
        <f t="shared" si="36"/>
        <v>-</v>
      </c>
      <c r="BB55" s="169" t="str">
        <f t="shared" si="37"/>
        <v>-</v>
      </c>
      <c r="BC55" s="169" t="str">
        <f t="shared" si="37"/>
        <v>-</v>
      </c>
      <c r="BD55" s="169" t="str">
        <f t="shared" si="37"/>
        <v>-</v>
      </c>
      <c r="BE55" s="169" t="str">
        <f t="shared" si="37"/>
        <v>-</v>
      </c>
      <c r="BF55" s="169" t="str">
        <f t="shared" si="37"/>
        <v>-</v>
      </c>
      <c r="BG55" s="169" t="str">
        <f t="shared" si="37"/>
        <v>-</v>
      </c>
      <c r="BH55" s="169" t="str">
        <f t="shared" si="37"/>
        <v>-</v>
      </c>
      <c r="BI55" s="169" t="str">
        <f t="shared" si="37"/>
        <v>-</v>
      </c>
      <c r="BJ55" s="169" t="str">
        <f t="shared" si="37"/>
        <v>-</v>
      </c>
      <c r="BK55" s="169" t="str">
        <f t="shared" si="37"/>
        <v>-</v>
      </c>
      <c r="BL55" s="169" t="str">
        <f t="shared" si="37"/>
        <v>-</v>
      </c>
      <c r="BM55" s="169" t="str">
        <f t="shared" si="37"/>
        <v>-</v>
      </c>
      <c r="BO55" s="169" t="str">
        <f t="shared" si="38"/>
        <v>-</v>
      </c>
      <c r="BP55" s="169" t="str">
        <f t="shared" si="38"/>
        <v>-</v>
      </c>
      <c r="BQ55" s="169" t="str">
        <f t="shared" si="38"/>
        <v>-</v>
      </c>
      <c r="BR55" s="169" t="str">
        <f t="shared" si="38"/>
        <v>-</v>
      </c>
      <c r="BS55" s="169" t="str">
        <f t="shared" si="38"/>
        <v>-</v>
      </c>
      <c r="BT55" s="169" t="str">
        <f t="shared" si="38"/>
        <v>-</v>
      </c>
      <c r="BU55" s="169" t="str">
        <f t="shared" si="38"/>
        <v>-</v>
      </c>
      <c r="BV55" s="169" t="str">
        <f t="shared" si="38"/>
        <v>-</v>
      </c>
      <c r="BW55" s="169">
        <f t="shared" si="38"/>
        <v>1</v>
      </c>
      <c r="BX55" s="169" t="str">
        <f t="shared" si="38"/>
        <v>-</v>
      </c>
      <c r="BY55" s="169" t="str">
        <f t="shared" si="38"/>
        <v>-</v>
      </c>
      <c r="BZ55" s="169" t="str">
        <f t="shared" si="38"/>
        <v>-</v>
      </c>
      <c r="CB55" s="169"/>
      <c r="CC55" s="169"/>
      <c r="CD55" s="169"/>
      <c r="CE55" s="169"/>
      <c r="CF55" s="169"/>
      <c r="CG55" s="169"/>
      <c r="CH55" s="169"/>
      <c r="CI55" s="169"/>
      <c r="CJ55" s="169"/>
      <c r="CK55" s="169"/>
      <c r="CL55" s="169"/>
      <c r="CM55" s="169"/>
    </row>
    <row r="56" spans="1:91">
      <c r="A56" s="1">
        <v>4</v>
      </c>
      <c r="B56" s="1" t="s">
        <v>81</v>
      </c>
      <c r="C56" s="1"/>
      <c r="D56" s="1"/>
      <c r="E56" s="1"/>
      <c r="F56" s="1"/>
      <c r="G56" s="1"/>
      <c r="H56" s="161">
        <f t="shared" si="25"/>
        <v>55.938697318007655</v>
      </c>
      <c r="I56" s="1">
        <f t="shared" ref="I56:Z56" si="39">SUM(I57:I64)</f>
        <v>783</v>
      </c>
      <c r="J56" s="1">
        <f t="shared" si="39"/>
        <v>438</v>
      </c>
      <c r="K56" s="1">
        <f t="shared" si="39"/>
        <v>248</v>
      </c>
      <c r="L56" s="1">
        <f t="shared" si="39"/>
        <v>50</v>
      </c>
      <c r="M56" s="1">
        <f t="shared" si="39"/>
        <v>140</v>
      </c>
      <c r="N56" s="1">
        <f t="shared" si="39"/>
        <v>345</v>
      </c>
      <c r="O56" s="1">
        <f t="shared" si="39"/>
        <v>0</v>
      </c>
      <c r="P56" s="1">
        <f t="shared" si="39"/>
        <v>0</v>
      </c>
      <c r="Q56" s="1">
        <f t="shared" si="39"/>
        <v>4</v>
      </c>
      <c r="R56" s="1">
        <f t="shared" si="39"/>
        <v>0</v>
      </c>
      <c r="S56" s="1">
        <f t="shared" si="39"/>
        <v>4</v>
      </c>
      <c r="T56" s="1">
        <f t="shared" si="39"/>
        <v>0</v>
      </c>
      <c r="U56" s="1">
        <f t="shared" si="39"/>
        <v>7</v>
      </c>
      <c r="V56" s="1">
        <f t="shared" si="39"/>
        <v>10</v>
      </c>
      <c r="W56" s="1">
        <f t="shared" si="39"/>
        <v>4</v>
      </c>
      <c r="X56" s="1">
        <f t="shared" si="39"/>
        <v>3</v>
      </c>
      <c r="Y56" s="1">
        <f t="shared" si="39"/>
        <v>3</v>
      </c>
      <c r="Z56" s="1">
        <f t="shared" si="39"/>
        <v>6</v>
      </c>
      <c r="AB56" s="171">
        <f t="shared" ref="AB56:CM56" si="40">SUM(AB57:AB64)</f>
        <v>0</v>
      </c>
      <c r="AC56" s="171">
        <f t="shared" si="40"/>
        <v>0</v>
      </c>
      <c r="AD56" s="171">
        <f t="shared" si="40"/>
        <v>1</v>
      </c>
      <c r="AE56" s="171">
        <f t="shared" si="40"/>
        <v>0</v>
      </c>
      <c r="AF56" s="171">
        <f t="shared" si="40"/>
        <v>1</v>
      </c>
      <c r="AG56" s="171">
        <f t="shared" si="40"/>
        <v>0</v>
      </c>
      <c r="AH56" s="171">
        <f t="shared" si="40"/>
        <v>2</v>
      </c>
      <c r="AI56" s="171">
        <f t="shared" si="40"/>
        <v>1</v>
      </c>
      <c r="AJ56" s="171">
        <f t="shared" si="40"/>
        <v>1</v>
      </c>
      <c r="AK56" s="171">
        <f t="shared" si="40"/>
        <v>1</v>
      </c>
      <c r="AL56" s="171">
        <f t="shared" si="40"/>
        <v>0</v>
      </c>
      <c r="AM56" s="171">
        <f t="shared" si="40"/>
        <v>0</v>
      </c>
      <c r="AO56" s="171">
        <f t="shared" si="40"/>
        <v>0</v>
      </c>
      <c r="AP56" s="171">
        <f t="shared" si="40"/>
        <v>0</v>
      </c>
      <c r="AQ56" s="171">
        <f t="shared" si="40"/>
        <v>0</v>
      </c>
      <c r="AR56" s="171">
        <f t="shared" si="40"/>
        <v>0</v>
      </c>
      <c r="AS56" s="171">
        <f t="shared" si="40"/>
        <v>0</v>
      </c>
      <c r="AT56" s="171">
        <f t="shared" si="40"/>
        <v>0</v>
      </c>
      <c r="AU56" s="171">
        <f t="shared" si="40"/>
        <v>0</v>
      </c>
      <c r="AV56" s="171">
        <f t="shared" si="40"/>
        <v>0</v>
      </c>
      <c r="AW56" s="171">
        <f t="shared" si="40"/>
        <v>0</v>
      </c>
      <c r="AX56" s="171">
        <f t="shared" si="40"/>
        <v>0</v>
      </c>
      <c r="AY56" s="171">
        <f t="shared" si="40"/>
        <v>1</v>
      </c>
      <c r="AZ56" s="171">
        <f t="shared" si="40"/>
        <v>1</v>
      </c>
      <c r="BB56" s="171">
        <f t="shared" si="40"/>
        <v>0</v>
      </c>
      <c r="BC56" s="171">
        <f t="shared" si="40"/>
        <v>0</v>
      </c>
      <c r="BD56" s="171">
        <f t="shared" si="40"/>
        <v>0</v>
      </c>
      <c r="BE56" s="171">
        <f t="shared" si="40"/>
        <v>0</v>
      </c>
      <c r="BF56" s="171">
        <f t="shared" si="40"/>
        <v>0</v>
      </c>
      <c r="BG56" s="171">
        <f t="shared" si="40"/>
        <v>0</v>
      </c>
      <c r="BH56" s="171">
        <f t="shared" si="40"/>
        <v>0</v>
      </c>
      <c r="BI56" s="171">
        <f t="shared" si="40"/>
        <v>1</v>
      </c>
      <c r="BJ56" s="171">
        <f t="shared" si="40"/>
        <v>0</v>
      </c>
      <c r="BK56" s="171">
        <f t="shared" si="40"/>
        <v>0</v>
      </c>
      <c r="BL56" s="171">
        <f t="shared" si="40"/>
        <v>0</v>
      </c>
      <c r="BM56" s="171">
        <f t="shared" si="40"/>
        <v>0</v>
      </c>
      <c r="BO56" s="171">
        <f t="shared" si="40"/>
        <v>0</v>
      </c>
      <c r="BP56" s="171">
        <f t="shared" si="40"/>
        <v>0</v>
      </c>
      <c r="BQ56" s="171">
        <f t="shared" si="40"/>
        <v>0</v>
      </c>
      <c r="BR56" s="171">
        <f t="shared" si="40"/>
        <v>0</v>
      </c>
      <c r="BS56" s="171">
        <f t="shared" si="40"/>
        <v>0</v>
      </c>
      <c r="BT56" s="171">
        <f t="shared" si="40"/>
        <v>0</v>
      </c>
      <c r="BU56" s="171">
        <f t="shared" si="40"/>
        <v>0</v>
      </c>
      <c r="BV56" s="171">
        <f t="shared" si="40"/>
        <v>0</v>
      </c>
      <c r="BW56" s="171">
        <f t="shared" si="40"/>
        <v>0</v>
      </c>
      <c r="BX56" s="171">
        <f t="shared" si="40"/>
        <v>0</v>
      </c>
      <c r="BY56" s="171">
        <f t="shared" si="40"/>
        <v>0</v>
      </c>
      <c r="BZ56" s="171">
        <f t="shared" si="40"/>
        <v>1</v>
      </c>
      <c r="CB56" s="171">
        <f t="shared" si="40"/>
        <v>0</v>
      </c>
      <c r="CC56" s="171">
        <f t="shared" si="40"/>
        <v>0</v>
      </c>
      <c r="CD56" s="171">
        <f t="shared" si="40"/>
        <v>1</v>
      </c>
      <c r="CE56" s="171">
        <f t="shared" si="40"/>
        <v>0</v>
      </c>
      <c r="CF56" s="171">
        <f t="shared" si="40"/>
        <v>3</v>
      </c>
      <c r="CG56" s="171">
        <f t="shared" si="40"/>
        <v>0</v>
      </c>
      <c r="CH56" s="171">
        <f t="shared" si="40"/>
        <v>3</v>
      </c>
      <c r="CI56" s="171">
        <f t="shared" si="40"/>
        <v>1</v>
      </c>
      <c r="CJ56" s="171">
        <f t="shared" si="40"/>
        <v>2</v>
      </c>
      <c r="CK56" s="171">
        <f t="shared" si="40"/>
        <v>2</v>
      </c>
      <c r="CL56" s="171">
        <f t="shared" si="40"/>
        <v>0</v>
      </c>
      <c r="CM56" s="171">
        <f t="shared" si="40"/>
        <v>0</v>
      </c>
    </row>
    <row r="57" spans="1:91">
      <c r="A57" s="53" t="s">
        <v>82</v>
      </c>
      <c r="B57" s="2" t="s">
        <v>224</v>
      </c>
      <c r="C57" s="158"/>
      <c r="D57" s="158">
        <v>11</v>
      </c>
      <c r="E57" s="158"/>
      <c r="F57" s="158"/>
      <c r="G57" s="158"/>
      <c r="H57" s="162">
        <f t="shared" si="25"/>
        <v>44.444444444444443</v>
      </c>
      <c r="I57" s="2">
        <f t="shared" ref="I57:I64" si="41">J57+N57</f>
        <v>54</v>
      </c>
      <c r="J57" s="2">
        <f t="shared" ref="J57:J64" si="42">O57*O$6+P57*P$6+Q57*Q$6+R57*R$6+S57*S$6+T57*T$6+U57*U$6+V57*V$6+W57*W$6+X57*X$6+Y57*Y$6+Z57*Z$6</f>
        <v>24</v>
      </c>
      <c r="K57" s="2">
        <v>12</v>
      </c>
      <c r="L57" s="2">
        <v>12</v>
      </c>
      <c r="M57" s="2"/>
      <c r="N57" s="2">
        <v>30</v>
      </c>
      <c r="O57" s="2"/>
      <c r="P57" s="2"/>
      <c r="Q57" s="2"/>
      <c r="R57" s="2"/>
      <c r="S57" s="2"/>
      <c r="T57" s="2"/>
      <c r="U57" s="2"/>
      <c r="V57" s="2"/>
      <c r="W57" s="2"/>
      <c r="X57" s="2"/>
      <c r="Y57" s="2">
        <v>3</v>
      </c>
      <c r="Z57" s="2"/>
      <c r="AB57" s="170" t="str">
        <f t="shared" ref="AB57:AM64" si="43">IF(ISERROR(SEARCH(AB$7,$C57,1)),"-",IF(COUNTIF($C57,AB$7)=1,1,IF(ISERROR(SEARCH(CONCATENATE(AB$7,","),$C57,1)),IF(ISERROR(SEARCH(CONCATENATE(",",AB$7),$C57,1)),"-",1),1)))</f>
        <v>-</v>
      </c>
      <c r="AC57" s="170" t="str">
        <f t="shared" si="43"/>
        <v>-</v>
      </c>
      <c r="AD57" s="170" t="str">
        <f t="shared" si="43"/>
        <v>-</v>
      </c>
      <c r="AE57" s="170" t="str">
        <f t="shared" si="43"/>
        <v>-</v>
      </c>
      <c r="AF57" s="170" t="str">
        <f t="shared" si="43"/>
        <v>-</v>
      </c>
      <c r="AG57" s="170" t="str">
        <f t="shared" si="43"/>
        <v>-</v>
      </c>
      <c r="AH57" s="170" t="str">
        <f t="shared" si="43"/>
        <v>-</v>
      </c>
      <c r="AI57" s="170" t="str">
        <f t="shared" si="43"/>
        <v>-</v>
      </c>
      <c r="AJ57" s="170" t="str">
        <f t="shared" si="43"/>
        <v>-</v>
      </c>
      <c r="AK57" s="170" t="str">
        <f t="shared" si="43"/>
        <v>-</v>
      </c>
      <c r="AL57" s="170" t="str">
        <f t="shared" si="43"/>
        <v>-</v>
      </c>
      <c r="AM57" s="170" t="str">
        <f t="shared" si="43"/>
        <v>-</v>
      </c>
      <c r="AO57" s="169" t="str">
        <f t="shared" ref="AO57:AZ64" si="44">IF(ISERROR(SEARCH(AO$7,$D57,1)),"-",IF(COUNTIF($D57,AO$7)=1,1,IF(ISERROR(SEARCH(CONCATENATE(AO$7,","),$D57,1)),IF(ISERROR(SEARCH(CONCATENATE(",",AO$7),$D57,1)),"-",1),1)))</f>
        <v>-</v>
      </c>
      <c r="AP57" s="169" t="str">
        <f t="shared" si="44"/>
        <v>-</v>
      </c>
      <c r="AQ57" s="169" t="str">
        <f t="shared" si="44"/>
        <v>-</v>
      </c>
      <c r="AR57" s="169" t="str">
        <f t="shared" si="44"/>
        <v>-</v>
      </c>
      <c r="AS57" s="169" t="str">
        <f t="shared" si="44"/>
        <v>-</v>
      </c>
      <c r="AT57" s="169" t="str">
        <f t="shared" si="44"/>
        <v>-</v>
      </c>
      <c r="AU57" s="169" t="str">
        <f t="shared" si="44"/>
        <v>-</v>
      </c>
      <c r="AV57" s="169" t="str">
        <f t="shared" si="44"/>
        <v>-</v>
      </c>
      <c r="AW57" s="169" t="str">
        <f t="shared" si="44"/>
        <v>-</v>
      </c>
      <c r="AX57" s="169" t="str">
        <f t="shared" si="44"/>
        <v>-</v>
      </c>
      <c r="AY57" s="169">
        <f t="shared" si="44"/>
        <v>1</v>
      </c>
      <c r="AZ57" s="169" t="str">
        <f t="shared" si="44"/>
        <v>-</v>
      </c>
      <c r="BB57" s="169" t="str">
        <f t="shared" ref="BB57:BM64" si="45">IF(ISERROR(SEARCH(BB$7,$E57,1)),"-",IF(COUNTIF($E57,BB$7)=1,1,IF(ISERROR(SEARCH(CONCATENATE(BB$7,","),$E57,1)),IF(ISERROR(SEARCH(CONCATENATE(",",BB$7),$E57,1)),"-",1),1)))</f>
        <v>-</v>
      </c>
      <c r="BC57" s="169" t="str">
        <f t="shared" si="45"/>
        <v>-</v>
      </c>
      <c r="BD57" s="169" t="str">
        <f t="shared" si="45"/>
        <v>-</v>
      </c>
      <c r="BE57" s="169" t="str">
        <f t="shared" si="45"/>
        <v>-</v>
      </c>
      <c r="BF57" s="169" t="str">
        <f t="shared" si="45"/>
        <v>-</v>
      </c>
      <c r="BG57" s="169" t="str">
        <f t="shared" si="45"/>
        <v>-</v>
      </c>
      <c r="BH57" s="169" t="str">
        <f t="shared" si="45"/>
        <v>-</v>
      </c>
      <c r="BI57" s="169" t="str">
        <f t="shared" si="45"/>
        <v>-</v>
      </c>
      <c r="BJ57" s="169" t="str">
        <f t="shared" si="45"/>
        <v>-</v>
      </c>
      <c r="BK57" s="169" t="str">
        <f t="shared" si="45"/>
        <v>-</v>
      </c>
      <c r="BL57" s="169" t="str">
        <f t="shared" si="45"/>
        <v>-</v>
      </c>
      <c r="BM57" s="169" t="str">
        <f t="shared" si="45"/>
        <v>-</v>
      </c>
      <c r="BO57" s="169" t="str">
        <f t="shared" ref="BO57:BZ64" si="46">IF(ISERROR(SEARCH(BO$7,$F57,1)),"-",IF(COUNTIF($F57,BO$7)=1,1,IF(ISERROR(SEARCH(CONCATENATE(BO$7,","),$F57,1)),IF(ISERROR(SEARCH(CONCATENATE(",",BO$7),$F57,1)),"-",1),1)))</f>
        <v>-</v>
      </c>
      <c r="BP57" s="169" t="str">
        <f t="shared" si="46"/>
        <v>-</v>
      </c>
      <c r="BQ57" s="169" t="str">
        <f t="shared" si="46"/>
        <v>-</v>
      </c>
      <c r="BR57" s="169" t="str">
        <f t="shared" si="46"/>
        <v>-</v>
      </c>
      <c r="BS57" s="169" t="str">
        <f t="shared" si="46"/>
        <v>-</v>
      </c>
      <c r="BT57" s="169" t="str">
        <f t="shared" si="46"/>
        <v>-</v>
      </c>
      <c r="BU57" s="169" t="str">
        <f t="shared" si="46"/>
        <v>-</v>
      </c>
      <c r="BV57" s="169" t="str">
        <f t="shared" si="46"/>
        <v>-</v>
      </c>
      <c r="BW57" s="169" t="str">
        <f t="shared" si="46"/>
        <v>-</v>
      </c>
      <c r="BX57" s="169" t="str">
        <f t="shared" si="46"/>
        <v>-</v>
      </c>
      <c r="BY57" s="169" t="str">
        <f t="shared" si="46"/>
        <v>-</v>
      </c>
      <c r="BZ57" s="169" t="str">
        <f t="shared" si="46"/>
        <v>-</v>
      </c>
      <c r="CB57" s="169"/>
      <c r="CC57" s="169"/>
      <c r="CD57" s="169"/>
      <c r="CE57" s="169"/>
      <c r="CF57" s="169"/>
      <c r="CG57" s="169"/>
      <c r="CH57" s="169"/>
      <c r="CI57" s="169"/>
      <c r="CJ57" s="169"/>
      <c r="CK57" s="169"/>
      <c r="CL57" s="169"/>
      <c r="CM57" s="169"/>
    </row>
    <row r="58" spans="1:91">
      <c r="A58" s="53" t="s">
        <v>83</v>
      </c>
      <c r="B58" s="2" t="s">
        <v>84</v>
      </c>
      <c r="C58" s="158">
        <v>7</v>
      </c>
      <c r="D58" s="158"/>
      <c r="E58" s="158"/>
      <c r="F58" s="158"/>
      <c r="G58" s="175" t="s">
        <v>255</v>
      </c>
      <c r="H58" s="162">
        <f t="shared" si="25"/>
        <v>51.851851851851848</v>
      </c>
      <c r="I58" s="2">
        <f t="shared" si="41"/>
        <v>135</v>
      </c>
      <c r="J58" s="2">
        <f t="shared" si="42"/>
        <v>70</v>
      </c>
      <c r="K58" s="2">
        <v>30</v>
      </c>
      <c r="L58" s="2">
        <v>14</v>
      </c>
      <c r="M58" s="2">
        <v>26</v>
      </c>
      <c r="N58" s="2">
        <v>65</v>
      </c>
      <c r="O58" s="2"/>
      <c r="P58" s="2"/>
      <c r="Q58" s="2"/>
      <c r="R58" s="2"/>
      <c r="S58" s="2"/>
      <c r="T58" s="2"/>
      <c r="U58" s="2">
        <v>5</v>
      </c>
      <c r="V58" s="2"/>
      <c r="W58" s="2"/>
      <c r="X58" s="2"/>
      <c r="Y58" s="2"/>
      <c r="Z58" s="2"/>
      <c r="AB58" s="170" t="str">
        <f t="shared" si="43"/>
        <v>-</v>
      </c>
      <c r="AC58" s="170" t="str">
        <f t="shared" si="43"/>
        <v>-</v>
      </c>
      <c r="AD58" s="170" t="str">
        <f t="shared" si="43"/>
        <v>-</v>
      </c>
      <c r="AE58" s="170" t="str">
        <f t="shared" si="43"/>
        <v>-</v>
      </c>
      <c r="AF58" s="170" t="str">
        <f t="shared" si="43"/>
        <v>-</v>
      </c>
      <c r="AG58" s="170" t="str">
        <f t="shared" si="43"/>
        <v>-</v>
      </c>
      <c r="AH58" s="170">
        <f t="shared" si="43"/>
        <v>1</v>
      </c>
      <c r="AI58" s="170" t="str">
        <f t="shared" si="43"/>
        <v>-</v>
      </c>
      <c r="AJ58" s="170" t="str">
        <f t="shared" si="43"/>
        <v>-</v>
      </c>
      <c r="AK58" s="170" t="str">
        <f t="shared" si="43"/>
        <v>-</v>
      </c>
      <c r="AL58" s="170" t="str">
        <f t="shared" si="43"/>
        <v>-</v>
      </c>
      <c r="AM58" s="170" t="str">
        <f t="shared" si="43"/>
        <v>-</v>
      </c>
      <c r="AO58" s="169" t="str">
        <f t="shared" si="44"/>
        <v>-</v>
      </c>
      <c r="AP58" s="169" t="str">
        <f t="shared" si="44"/>
        <v>-</v>
      </c>
      <c r="AQ58" s="169" t="str">
        <f t="shared" si="44"/>
        <v>-</v>
      </c>
      <c r="AR58" s="169" t="str">
        <f t="shared" si="44"/>
        <v>-</v>
      </c>
      <c r="AS58" s="169" t="str">
        <f t="shared" si="44"/>
        <v>-</v>
      </c>
      <c r="AT58" s="169" t="str">
        <f t="shared" si="44"/>
        <v>-</v>
      </c>
      <c r="AU58" s="169" t="str">
        <f t="shared" si="44"/>
        <v>-</v>
      </c>
      <c r="AV58" s="169" t="str">
        <f t="shared" si="44"/>
        <v>-</v>
      </c>
      <c r="AW58" s="169" t="str">
        <f t="shared" si="44"/>
        <v>-</v>
      </c>
      <c r="AX58" s="169" t="str">
        <f t="shared" si="44"/>
        <v>-</v>
      </c>
      <c r="AY58" s="169" t="str">
        <f t="shared" si="44"/>
        <v>-</v>
      </c>
      <c r="AZ58" s="169" t="str">
        <f t="shared" si="44"/>
        <v>-</v>
      </c>
      <c r="BB58" s="169" t="str">
        <f t="shared" si="45"/>
        <v>-</v>
      </c>
      <c r="BC58" s="169" t="str">
        <f t="shared" si="45"/>
        <v>-</v>
      </c>
      <c r="BD58" s="169" t="str">
        <f t="shared" si="45"/>
        <v>-</v>
      </c>
      <c r="BE58" s="169" t="str">
        <f t="shared" si="45"/>
        <v>-</v>
      </c>
      <c r="BF58" s="169" t="str">
        <f t="shared" si="45"/>
        <v>-</v>
      </c>
      <c r="BG58" s="169" t="str">
        <f t="shared" si="45"/>
        <v>-</v>
      </c>
      <c r="BH58" s="169" t="str">
        <f t="shared" si="45"/>
        <v>-</v>
      </c>
      <c r="BI58" s="169" t="str">
        <f t="shared" si="45"/>
        <v>-</v>
      </c>
      <c r="BJ58" s="169" t="str">
        <f t="shared" si="45"/>
        <v>-</v>
      </c>
      <c r="BK58" s="169" t="str">
        <f t="shared" si="45"/>
        <v>-</v>
      </c>
      <c r="BL58" s="169" t="str">
        <f t="shared" si="45"/>
        <v>-</v>
      </c>
      <c r="BM58" s="169" t="str">
        <f t="shared" si="45"/>
        <v>-</v>
      </c>
      <c r="BO58" s="169" t="str">
        <f t="shared" si="46"/>
        <v>-</v>
      </c>
      <c r="BP58" s="169" t="str">
        <f t="shared" si="46"/>
        <v>-</v>
      </c>
      <c r="BQ58" s="169" t="str">
        <f t="shared" si="46"/>
        <v>-</v>
      </c>
      <c r="BR58" s="169" t="str">
        <f t="shared" si="46"/>
        <v>-</v>
      </c>
      <c r="BS58" s="169" t="str">
        <f t="shared" si="46"/>
        <v>-</v>
      </c>
      <c r="BT58" s="169" t="str">
        <f t="shared" si="46"/>
        <v>-</v>
      </c>
      <c r="BU58" s="169" t="str">
        <f t="shared" si="46"/>
        <v>-</v>
      </c>
      <c r="BV58" s="169" t="str">
        <f t="shared" si="46"/>
        <v>-</v>
      </c>
      <c r="BW58" s="169" t="str">
        <f t="shared" si="46"/>
        <v>-</v>
      </c>
      <c r="BX58" s="169" t="str">
        <f t="shared" si="46"/>
        <v>-</v>
      </c>
      <c r="BY58" s="169" t="str">
        <f t="shared" si="46"/>
        <v>-</v>
      </c>
      <c r="BZ58" s="169" t="str">
        <f t="shared" si="46"/>
        <v>-</v>
      </c>
      <c r="CB58" s="169"/>
      <c r="CC58" s="169"/>
      <c r="CD58" s="169"/>
      <c r="CE58" s="169"/>
      <c r="CF58" s="169"/>
      <c r="CG58" s="169"/>
      <c r="CH58" s="169">
        <v>3</v>
      </c>
      <c r="CI58" s="169"/>
      <c r="CJ58" s="169"/>
      <c r="CK58" s="169"/>
      <c r="CL58" s="169"/>
      <c r="CM58" s="169"/>
    </row>
    <row r="59" spans="1:91">
      <c r="A59" s="53" t="s">
        <v>85</v>
      </c>
      <c r="B59" s="2" t="s">
        <v>86</v>
      </c>
      <c r="C59" s="158">
        <v>5</v>
      </c>
      <c r="D59" s="158"/>
      <c r="E59" s="158"/>
      <c r="F59" s="158"/>
      <c r="G59" s="175" t="s">
        <v>235</v>
      </c>
      <c r="H59" s="162">
        <f t="shared" si="25"/>
        <v>39.506172839506171</v>
      </c>
      <c r="I59" s="2">
        <f t="shared" si="41"/>
        <v>81</v>
      </c>
      <c r="J59" s="2">
        <f t="shared" si="42"/>
        <v>32</v>
      </c>
      <c r="K59" s="2">
        <v>18</v>
      </c>
      <c r="L59" s="2"/>
      <c r="M59" s="2">
        <v>14</v>
      </c>
      <c r="N59" s="2">
        <v>49</v>
      </c>
      <c r="O59" s="2"/>
      <c r="P59" s="2"/>
      <c r="Q59" s="2"/>
      <c r="R59" s="2"/>
      <c r="S59" s="2">
        <v>4</v>
      </c>
      <c r="T59" s="2"/>
      <c r="U59" s="2"/>
      <c r="V59" s="2"/>
      <c r="W59" s="2"/>
      <c r="X59" s="2"/>
      <c r="Y59" s="2"/>
      <c r="Z59" s="2"/>
      <c r="AB59" s="170" t="str">
        <f t="shared" si="43"/>
        <v>-</v>
      </c>
      <c r="AC59" s="170" t="str">
        <f t="shared" si="43"/>
        <v>-</v>
      </c>
      <c r="AD59" s="170" t="str">
        <f t="shared" si="43"/>
        <v>-</v>
      </c>
      <c r="AE59" s="170" t="str">
        <f t="shared" si="43"/>
        <v>-</v>
      </c>
      <c r="AF59" s="170">
        <f t="shared" si="43"/>
        <v>1</v>
      </c>
      <c r="AG59" s="170" t="str">
        <f t="shared" si="43"/>
        <v>-</v>
      </c>
      <c r="AH59" s="170" t="str">
        <f t="shared" si="43"/>
        <v>-</v>
      </c>
      <c r="AI59" s="170" t="str">
        <f t="shared" si="43"/>
        <v>-</v>
      </c>
      <c r="AJ59" s="170" t="str">
        <f t="shared" si="43"/>
        <v>-</v>
      </c>
      <c r="AK59" s="170" t="str">
        <f t="shared" si="43"/>
        <v>-</v>
      </c>
      <c r="AL59" s="170" t="str">
        <f t="shared" si="43"/>
        <v>-</v>
      </c>
      <c r="AM59" s="170" t="str">
        <f t="shared" si="43"/>
        <v>-</v>
      </c>
      <c r="AO59" s="169" t="str">
        <f t="shared" si="44"/>
        <v>-</v>
      </c>
      <c r="AP59" s="169" t="str">
        <f t="shared" si="44"/>
        <v>-</v>
      </c>
      <c r="AQ59" s="169" t="str">
        <f t="shared" si="44"/>
        <v>-</v>
      </c>
      <c r="AR59" s="169" t="str">
        <f t="shared" si="44"/>
        <v>-</v>
      </c>
      <c r="AS59" s="169" t="str">
        <f t="shared" si="44"/>
        <v>-</v>
      </c>
      <c r="AT59" s="169" t="str">
        <f t="shared" si="44"/>
        <v>-</v>
      </c>
      <c r="AU59" s="169" t="str">
        <f t="shared" si="44"/>
        <v>-</v>
      </c>
      <c r="AV59" s="169" t="str">
        <f t="shared" si="44"/>
        <v>-</v>
      </c>
      <c r="AW59" s="169" t="str">
        <f t="shared" si="44"/>
        <v>-</v>
      </c>
      <c r="AX59" s="169" t="str">
        <f t="shared" si="44"/>
        <v>-</v>
      </c>
      <c r="AY59" s="169" t="str">
        <f t="shared" si="44"/>
        <v>-</v>
      </c>
      <c r="AZ59" s="169" t="str">
        <f t="shared" si="44"/>
        <v>-</v>
      </c>
      <c r="BB59" s="169" t="str">
        <f t="shared" si="45"/>
        <v>-</v>
      </c>
      <c r="BC59" s="169" t="str">
        <f t="shared" si="45"/>
        <v>-</v>
      </c>
      <c r="BD59" s="169" t="str">
        <f t="shared" si="45"/>
        <v>-</v>
      </c>
      <c r="BE59" s="169" t="str">
        <f t="shared" si="45"/>
        <v>-</v>
      </c>
      <c r="BF59" s="169" t="str">
        <f t="shared" si="45"/>
        <v>-</v>
      </c>
      <c r="BG59" s="169" t="str">
        <f t="shared" si="45"/>
        <v>-</v>
      </c>
      <c r="BH59" s="169" t="str">
        <f t="shared" si="45"/>
        <v>-</v>
      </c>
      <c r="BI59" s="169" t="str">
        <f t="shared" si="45"/>
        <v>-</v>
      </c>
      <c r="BJ59" s="169" t="str">
        <f t="shared" si="45"/>
        <v>-</v>
      </c>
      <c r="BK59" s="169" t="str">
        <f t="shared" si="45"/>
        <v>-</v>
      </c>
      <c r="BL59" s="169" t="str">
        <f t="shared" si="45"/>
        <v>-</v>
      </c>
      <c r="BM59" s="169" t="str">
        <f t="shared" si="45"/>
        <v>-</v>
      </c>
      <c r="BO59" s="169" t="str">
        <f t="shared" si="46"/>
        <v>-</v>
      </c>
      <c r="BP59" s="169" t="str">
        <f t="shared" si="46"/>
        <v>-</v>
      </c>
      <c r="BQ59" s="169" t="str">
        <f t="shared" si="46"/>
        <v>-</v>
      </c>
      <c r="BR59" s="169" t="str">
        <f t="shared" si="46"/>
        <v>-</v>
      </c>
      <c r="BS59" s="169" t="str">
        <f t="shared" si="46"/>
        <v>-</v>
      </c>
      <c r="BT59" s="169" t="str">
        <f t="shared" si="46"/>
        <v>-</v>
      </c>
      <c r="BU59" s="169" t="str">
        <f t="shared" si="46"/>
        <v>-</v>
      </c>
      <c r="BV59" s="169" t="str">
        <f t="shared" si="46"/>
        <v>-</v>
      </c>
      <c r="BW59" s="169" t="str">
        <f t="shared" si="46"/>
        <v>-</v>
      </c>
      <c r="BX59" s="169" t="str">
        <f t="shared" si="46"/>
        <v>-</v>
      </c>
      <c r="BY59" s="169" t="str">
        <f t="shared" si="46"/>
        <v>-</v>
      </c>
      <c r="BZ59" s="169" t="str">
        <f t="shared" si="46"/>
        <v>-</v>
      </c>
      <c r="CB59" s="169"/>
      <c r="CC59" s="169"/>
      <c r="CD59" s="169"/>
      <c r="CE59" s="169"/>
      <c r="CF59" s="169">
        <v>3</v>
      </c>
      <c r="CG59" s="169"/>
      <c r="CH59" s="169"/>
      <c r="CI59" s="169"/>
      <c r="CJ59" s="169"/>
      <c r="CK59" s="169"/>
      <c r="CL59" s="169"/>
      <c r="CM59" s="169"/>
    </row>
    <row r="60" spans="1:91">
      <c r="A60" s="53" t="s">
        <v>87</v>
      </c>
      <c r="B60" s="2" t="s">
        <v>88</v>
      </c>
      <c r="C60" s="158">
        <v>10.9</v>
      </c>
      <c r="D60" s="158"/>
      <c r="E60" s="158"/>
      <c r="F60" s="158"/>
      <c r="G60" s="175" t="s">
        <v>256</v>
      </c>
      <c r="H60" s="162">
        <f t="shared" si="25"/>
        <v>64.550264550264544</v>
      </c>
      <c r="I60" s="2">
        <f t="shared" si="41"/>
        <v>189</v>
      </c>
      <c r="J60" s="2">
        <f t="shared" si="42"/>
        <v>122</v>
      </c>
      <c r="K60" s="2">
        <v>72</v>
      </c>
      <c r="L60" s="2"/>
      <c r="M60" s="2">
        <v>50</v>
      </c>
      <c r="N60" s="2">
        <v>67</v>
      </c>
      <c r="O60" s="2"/>
      <c r="P60" s="2"/>
      <c r="Q60" s="2"/>
      <c r="R60" s="2"/>
      <c r="S60" s="2"/>
      <c r="T60" s="2"/>
      <c r="U60" s="2"/>
      <c r="V60" s="2">
        <v>4</v>
      </c>
      <c r="W60" s="2">
        <v>4</v>
      </c>
      <c r="X60" s="2">
        <v>3</v>
      </c>
      <c r="Y60" s="2"/>
      <c r="Z60" s="2"/>
      <c r="AB60" s="170" t="str">
        <f t="shared" si="43"/>
        <v>-</v>
      </c>
      <c r="AC60" s="170" t="str">
        <f t="shared" si="43"/>
        <v>-</v>
      </c>
      <c r="AD60" s="170" t="str">
        <f t="shared" si="43"/>
        <v>-</v>
      </c>
      <c r="AE60" s="170" t="str">
        <f t="shared" si="43"/>
        <v>-</v>
      </c>
      <c r="AF60" s="170" t="str">
        <f t="shared" si="43"/>
        <v>-</v>
      </c>
      <c r="AG60" s="170" t="str">
        <f t="shared" si="43"/>
        <v>-</v>
      </c>
      <c r="AH60" s="170" t="str">
        <f t="shared" si="43"/>
        <v>-</v>
      </c>
      <c r="AI60" s="170" t="str">
        <f t="shared" si="43"/>
        <v>-</v>
      </c>
      <c r="AJ60" s="170">
        <f t="shared" si="43"/>
        <v>1</v>
      </c>
      <c r="AK60" s="170">
        <f t="shared" si="43"/>
        <v>1</v>
      </c>
      <c r="AL60" s="170" t="str">
        <f t="shared" si="43"/>
        <v>-</v>
      </c>
      <c r="AM60" s="170" t="str">
        <f t="shared" si="43"/>
        <v>-</v>
      </c>
      <c r="AO60" s="169" t="str">
        <f t="shared" si="44"/>
        <v>-</v>
      </c>
      <c r="AP60" s="169" t="str">
        <f t="shared" si="44"/>
        <v>-</v>
      </c>
      <c r="AQ60" s="169" t="str">
        <f t="shared" si="44"/>
        <v>-</v>
      </c>
      <c r="AR60" s="169" t="str">
        <f t="shared" si="44"/>
        <v>-</v>
      </c>
      <c r="AS60" s="169" t="str">
        <f t="shared" si="44"/>
        <v>-</v>
      </c>
      <c r="AT60" s="169" t="str">
        <f t="shared" si="44"/>
        <v>-</v>
      </c>
      <c r="AU60" s="169" t="str">
        <f t="shared" si="44"/>
        <v>-</v>
      </c>
      <c r="AV60" s="169" t="str">
        <f t="shared" si="44"/>
        <v>-</v>
      </c>
      <c r="AW60" s="169" t="str">
        <f t="shared" si="44"/>
        <v>-</v>
      </c>
      <c r="AX60" s="169" t="str">
        <f t="shared" si="44"/>
        <v>-</v>
      </c>
      <c r="AY60" s="169" t="str">
        <f t="shared" si="44"/>
        <v>-</v>
      </c>
      <c r="AZ60" s="169" t="str">
        <f t="shared" si="44"/>
        <v>-</v>
      </c>
      <c r="BB60" s="169" t="str">
        <f t="shared" si="45"/>
        <v>-</v>
      </c>
      <c r="BC60" s="169" t="str">
        <f t="shared" si="45"/>
        <v>-</v>
      </c>
      <c r="BD60" s="169" t="str">
        <f t="shared" si="45"/>
        <v>-</v>
      </c>
      <c r="BE60" s="169" t="str">
        <f t="shared" si="45"/>
        <v>-</v>
      </c>
      <c r="BF60" s="169" t="str">
        <f t="shared" si="45"/>
        <v>-</v>
      </c>
      <c r="BG60" s="169" t="str">
        <f t="shared" si="45"/>
        <v>-</v>
      </c>
      <c r="BH60" s="169" t="str">
        <f t="shared" si="45"/>
        <v>-</v>
      </c>
      <c r="BI60" s="169" t="str">
        <f t="shared" si="45"/>
        <v>-</v>
      </c>
      <c r="BJ60" s="169" t="str">
        <f t="shared" si="45"/>
        <v>-</v>
      </c>
      <c r="BK60" s="169" t="str">
        <f t="shared" si="45"/>
        <v>-</v>
      </c>
      <c r="BL60" s="169" t="str">
        <f t="shared" si="45"/>
        <v>-</v>
      </c>
      <c r="BM60" s="169" t="str">
        <f t="shared" si="45"/>
        <v>-</v>
      </c>
      <c r="BO60" s="169" t="str">
        <f t="shared" si="46"/>
        <v>-</v>
      </c>
      <c r="BP60" s="169" t="str">
        <f t="shared" si="46"/>
        <v>-</v>
      </c>
      <c r="BQ60" s="169" t="str">
        <f t="shared" si="46"/>
        <v>-</v>
      </c>
      <c r="BR60" s="169" t="str">
        <f t="shared" si="46"/>
        <v>-</v>
      </c>
      <c r="BS60" s="169" t="str">
        <f t="shared" si="46"/>
        <v>-</v>
      </c>
      <c r="BT60" s="169" t="str">
        <f t="shared" si="46"/>
        <v>-</v>
      </c>
      <c r="BU60" s="169" t="str">
        <f t="shared" si="46"/>
        <v>-</v>
      </c>
      <c r="BV60" s="169" t="str">
        <f t="shared" si="46"/>
        <v>-</v>
      </c>
      <c r="BW60" s="169" t="str">
        <f t="shared" si="46"/>
        <v>-</v>
      </c>
      <c r="BX60" s="169" t="str">
        <f t="shared" si="46"/>
        <v>-</v>
      </c>
      <c r="BY60" s="169" t="str">
        <f t="shared" si="46"/>
        <v>-</v>
      </c>
      <c r="BZ60" s="169" t="str">
        <f t="shared" si="46"/>
        <v>-</v>
      </c>
      <c r="CB60" s="169"/>
      <c r="CC60" s="169"/>
      <c r="CD60" s="169"/>
      <c r="CE60" s="169"/>
      <c r="CF60" s="169"/>
      <c r="CG60" s="169"/>
      <c r="CH60" s="169"/>
      <c r="CI60" s="169">
        <v>1</v>
      </c>
      <c r="CJ60" s="169">
        <v>2</v>
      </c>
      <c r="CK60" s="169">
        <v>2</v>
      </c>
      <c r="CL60" s="169"/>
      <c r="CM60" s="169"/>
    </row>
    <row r="61" spans="1:91">
      <c r="A61" s="53" t="s">
        <v>89</v>
      </c>
      <c r="B61" s="2" t="s">
        <v>90</v>
      </c>
      <c r="C61" s="158"/>
      <c r="D61" s="158">
        <v>12</v>
      </c>
      <c r="E61" s="158"/>
      <c r="F61" s="158">
        <v>12</v>
      </c>
      <c r="G61" s="158"/>
      <c r="H61" s="162">
        <f t="shared" si="25"/>
        <v>61.111111111111114</v>
      </c>
      <c r="I61" s="2">
        <f t="shared" si="41"/>
        <v>108</v>
      </c>
      <c r="J61" s="2">
        <f t="shared" si="42"/>
        <v>66</v>
      </c>
      <c r="K61" s="2">
        <v>46</v>
      </c>
      <c r="L61" s="2"/>
      <c r="M61" s="2">
        <v>20</v>
      </c>
      <c r="N61" s="2">
        <v>42</v>
      </c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>
        <v>6</v>
      </c>
      <c r="AB61" s="170" t="str">
        <f t="shared" si="43"/>
        <v>-</v>
      </c>
      <c r="AC61" s="170" t="str">
        <f t="shared" si="43"/>
        <v>-</v>
      </c>
      <c r="AD61" s="170" t="str">
        <f t="shared" si="43"/>
        <v>-</v>
      </c>
      <c r="AE61" s="170" t="str">
        <f t="shared" si="43"/>
        <v>-</v>
      </c>
      <c r="AF61" s="170" t="str">
        <f t="shared" si="43"/>
        <v>-</v>
      </c>
      <c r="AG61" s="170" t="str">
        <f t="shared" si="43"/>
        <v>-</v>
      </c>
      <c r="AH61" s="170" t="str">
        <f t="shared" si="43"/>
        <v>-</v>
      </c>
      <c r="AI61" s="170" t="str">
        <f t="shared" si="43"/>
        <v>-</v>
      </c>
      <c r="AJ61" s="170" t="str">
        <f t="shared" si="43"/>
        <v>-</v>
      </c>
      <c r="AK61" s="170" t="str">
        <f t="shared" si="43"/>
        <v>-</v>
      </c>
      <c r="AL61" s="170" t="str">
        <f t="shared" si="43"/>
        <v>-</v>
      </c>
      <c r="AM61" s="170" t="str">
        <f t="shared" si="43"/>
        <v>-</v>
      </c>
      <c r="AO61" s="169" t="str">
        <f t="shared" si="44"/>
        <v>-</v>
      </c>
      <c r="AP61" s="169" t="str">
        <f t="shared" si="44"/>
        <v>-</v>
      </c>
      <c r="AQ61" s="169" t="str">
        <f t="shared" si="44"/>
        <v>-</v>
      </c>
      <c r="AR61" s="169" t="str">
        <f t="shared" si="44"/>
        <v>-</v>
      </c>
      <c r="AS61" s="169" t="str">
        <f t="shared" si="44"/>
        <v>-</v>
      </c>
      <c r="AT61" s="169" t="str">
        <f t="shared" si="44"/>
        <v>-</v>
      </c>
      <c r="AU61" s="169" t="str">
        <f t="shared" si="44"/>
        <v>-</v>
      </c>
      <c r="AV61" s="169" t="str">
        <f t="shared" si="44"/>
        <v>-</v>
      </c>
      <c r="AW61" s="169" t="str">
        <f t="shared" si="44"/>
        <v>-</v>
      </c>
      <c r="AX61" s="169" t="str">
        <f t="shared" si="44"/>
        <v>-</v>
      </c>
      <c r="AY61" s="169" t="str">
        <f t="shared" si="44"/>
        <v>-</v>
      </c>
      <c r="AZ61" s="169">
        <f t="shared" si="44"/>
        <v>1</v>
      </c>
      <c r="BB61" s="169" t="str">
        <f t="shared" si="45"/>
        <v>-</v>
      </c>
      <c r="BC61" s="169" t="str">
        <f t="shared" si="45"/>
        <v>-</v>
      </c>
      <c r="BD61" s="169" t="str">
        <f t="shared" si="45"/>
        <v>-</v>
      </c>
      <c r="BE61" s="169" t="str">
        <f t="shared" si="45"/>
        <v>-</v>
      </c>
      <c r="BF61" s="169" t="str">
        <f t="shared" si="45"/>
        <v>-</v>
      </c>
      <c r="BG61" s="169" t="str">
        <f t="shared" si="45"/>
        <v>-</v>
      </c>
      <c r="BH61" s="169" t="str">
        <f t="shared" si="45"/>
        <v>-</v>
      </c>
      <c r="BI61" s="169" t="str">
        <f t="shared" si="45"/>
        <v>-</v>
      </c>
      <c r="BJ61" s="169" t="str">
        <f t="shared" si="45"/>
        <v>-</v>
      </c>
      <c r="BK61" s="169" t="str">
        <f t="shared" si="45"/>
        <v>-</v>
      </c>
      <c r="BL61" s="169" t="str">
        <f t="shared" si="45"/>
        <v>-</v>
      </c>
      <c r="BM61" s="169" t="str">
        <f t="shared" si="45"/>
        <v>-</v>
      </c>
      <c r="BO61" s="169" t="str">
        <f t="shared" si="46"/>
        <v>-</v>
      </c>
      <c r="BP61" s="169" t="str">
        <f t="shared" si="46"/>
        <v>-</v>
      </c>
      <c r="BQ61" s="169" t="str">
        <f t="shared" si="46"/>
        <v>-</v>
      </c>
      <c r="BR61" s="169" t="str">
        <f t="shared" si="46"/>
        <v>-</v>
      </c>
      <c r="BS61" s="169" t="str">
        <f t="shared" si="46"/>
        <v>-</v>
      </c>
      <c r="BT61" s="169" t="str">
        <f t="shared" si="46"/>
        <v>-</v>
      </c>
      <c r="BU61" s="169" t="str">
        <f t="shared" si="46"/>
        <v>-</v>
      </c>
      <c r="BV61" s="169" t="str">
        <f t="shared" si="46"/>
        <v>-</v>
      </c>
      <c r="BW61" s="169" t="str">
        <f t="shared" si="46"/>
        <v>-</v>
      </c>
      <c r="BX61" s="169" t="str">
        <f t="shared" si="46"/>
        <v>-</v>
      </c>
      <c r="BY61" s="169" t="str">
        <f t="shared" si="46"/>
        <v>-</v>
      </c>
      <c r="BZ61" s="169">
        <f t="shared" si="46"/>
        <v>1</v>
      </c>
      <c r="CB61" s="169"/>
      <c r="CC61" s="169"/>
      <c r="CD61" s="169"/>
      <c r="CE61" s="169"/>
      <c r="CF61" s="169"/>
      <c r="CG61" s="169"/>
      <c r="CH61" s="169"/>
      <c r="CI61" s="169"/>
      <c r="CJ61" s="169"/>
      <c r="CK61" s="169"/>
      <c r="CL61" s="169"/>
      <c r="CM61" s="169"/>
    </row>
    <row r="62" spans="1:91">
      <c r="A62" s="53" t="s">
        <v>91</v>
      </c>
      <c r="B62" s="2" t="s">
        <v>92</v>
      </c>
      <c r="C62" s="158">
        <v>7</v>
      </c>
      <c r="D62" s="158"/>
      <c r="E62" s="158"/>
      <c r="F62" s="158"/>
      <c r="G62" s="158"/>
      <c r="H62" s="162">
        <f t="shared" si="25"/>
        <v>51.851851851851848</v>
      </c>
      <c r="I62" s="2">
        <f t="shared" si="41"/>
        <v>54</v>
      </c>
      <c r="J62" s="2">
        <f t="shared" si="42"/>
        <v>28</v>
      </c>
      <c r="K62" s="2">
        <v>16</v>
      </c>
      <c r="L62" s="2">
        <v>12</v>
      </c>
      <c r="M62" s="2"/>
      <c r="N62" s="2">
        <v>26</v>
      </c>
      <c r="O62" s="2"/>
      <c r="P62" s="2"/>
      <c r="Q62" s="2"/>
      <c r="R62" s="2"/>
      <c r="S62" s="2"/>
      <c r="T62" s="2"/>
      <c r="U62" s="2">
        <v>2</v>
      </c>
      <c r="V62" s="2"/>
      <c r="W62" s="2"/>
      <c r="X62" s="2"/>
      <c r="Y62" s="2"/>
      <c r="Z62" s="2"/>
      <c r="AB62" s="170" t="str">
        <f t="shared" si="43"/>
        <v>-</v>
      </c>
      <c r="AC62" s="170" t="str">
        <f t="shared" si="43"/>
        <v>-</v>
      </c>
      <c r="AD62" s="170" t="str">
        <f t="shared" si="43"/>
        <v>-</v>
      </c>
      <c r="AE62" s="170" t="str">
        <f t="shared" si="43"/>
        <v>-</v>
      </c>
      <c r="AF62" s="170" t="str">
        <f t="shared" si="43"/>
        <v>-</v>
      </c>
      <c r="AG62" s="170" t="str">
        <f t="shared" si="43"/>
        <v>-</v>
      </c>
      <c r="AH62" s="170">
        <f t="shared" si="43"/>
        <v>1</v>
      </c>
      <c r="AI62" s="170" t="str">
        <f t="shared" si="43"/>
        <v>-</v>
      </c>
      <c r="AJ62" s="170" t="str">
        <f t="shared" si="43"/>
        <v>-</v>
      </c>
      <c r="AK62" s="170" t="str">
        <f t="shared" si="43"/>
        <v>-</v>
      </c>
      <c r="AL62" s="170" t="str">
        <f t="shared" si="43"/>
        <v>-</v>
      </c>
      <c r="AM62" s="170" t="str">
        <f t="shared" si="43"/>
        <v>-</v>
      </c>
      <c r="AO62" s="169" t="str">
        <f t="shared" si="44"/>
        <v>-</v>
      </c>
      <c r="AP62" s="169" t="str">
        <f t="shared" si="44"/>
        <v>-</v>
      </c>
      <c r="AQ62" s="169" t="str">
        <f t="shared" si="44"/>
        <v>-</v>
      </c>
      <c r="AR62" s="169" t="str">
        <f t="shared" si="44"/>
        <v>-</v>
      </c>
      <c r="AS62" s="169" t="str">
        <f t="shared" si="44"/>
        <v>-</v>
      </c>
      <c r="AT62" s="169" t="str">
        <f t="shared" si="44"/>
        <v>-</v>
      </c>
      <c r="AU62" s="169" t="str">
        <f t="shared" si="44"/>
        <v>-</v>
      </c>
      <c r="AV62" s="169" t="str">
        <f t="shared" si="44"/>
        <v>-</v>
      </c>
      <c r="AW62" s="169" t="str">
        <f t="shared" si="44"/>
        <v>-</v>
      </c>
      <c r="AX62" s="169" t="str">
        <f t="shared" si="44"/>
        <v>-</v>
      </c>
      <c r="AY62" s="169" t="str">
        <f t="shared" si="44"/>
        <v>-</v>
      </c>
      <c r="AZ62" s="169" t="str">
        <f t="shared" si="44"/>
        <v>-</v>
      </c>
      <c r="BB62" s="169" t="str">
        <f t="shared" si="45"/>
        <v>-</v>
      </c>
      <c r="BC62" s="169" t="str">
        <f t="shared" si="45"/>
        <v>-</v>
      </c>
      <c r="BD62" s="169" t="str">
        <f t="shared" si="45"/>
        <v>-</v>
      </c>
      <c r="BE62" s="169" t="str">
        <f t="shared" si="45"/>
        <v>-</v>
      </c>
      <c r="BF62" s="169" t="str">
        <f t="shared" si="45"/>
        <v>-</v>
      </c>
      <c r="BG62" s="169" t="str">
        <f t="shared" si="45"/>
        <v>-</v>
      </c>
      <c r="BH62" s="169" t="str">
        <f t="shared" si="45"/>
        <v>-</v>
      </c>
      <c r="BI62" s="169" t="str">
        <f t="shared" si="45"/>
        <v>-</v>
      </c>
      <c r="BJ62" s="169" t="str">
        <f t="shared" si="45"/>
        <v>-</v>
      </c>
      <c r="BK62" s="169" t="str">
        <f t="shared" si="45"/>
        <v>-</v>
      </c>
      <c r="BL62" s="169" t="str">
        <f t="shared" si="45"/>
        <v>-</v>
      </c>
      <c r="BM62" s="169" t="str">
        <f t="shared" si="45"/>
        <v>-</v>
      </c>
      <c r="BO62" s="169" t="str">
        <f t="shared" si="46"/>
        <v>-</v>
      </c>
      <c r="BP62" s="169" t="str">
        <f t="shared" si="46"/>
        <v>-</v>
      </c>
      <c r="BQ62" s="169" t="str">
        <f t="shared" si="46"/>
        <v>-</v>
      </c>
      <c r="BR62" s="169" t="str">
        <f t="shared" si="46"/>
        <v>-</v>
      </c>
      <c r="BS62" s="169" t="str">
        <f t="shared" si="46"/>
        <v>-</v>
      </c>
      <c r="BT62" s="169" t="str">
        <f t="shared" si="46"/>
        <v>-</v>
      </c>
      <c r="BU62" s="169" t="str">
        <f t="shared" si="46"/>
        <v>-</v>
      </c>
      <c r="BV62" s="169" t="str">
        <f t="shared" si="46"/>
        <v>-</v>
      </c>
      <c r="BW62" s="169" t="str">
        <f t="shared" si="46"/>
        <v>-</v>
      </c>
      <c r="BX62" s="169" t="str">
        <f t="shared" si="46"/>
        <v>-</v>
      </c>
      <c r="BY62" s="169" t="str">
        <f t="shared" si="46"/>
        <v>-</v>
      </c>
      <c r="BZ62" s="169" t="str">
        <f t="shared" si="46"/>
        <v>-</v>
      </c>
      <c r="CB62" s="169"/>
      <c r="CC62" s="169"/>
      <c r="CD62" s="169"/>
      <c r="CE62" s="169"/>
      <c r="CF62" s="169"/>
      <c r="CG62" s="169"/>
      <c r="CH62" s="169"/>
      <c r="CI62" s="169"/>
      <c r="CJ62" s="169"/>
      <c r="CK62" s="169"/>
      <c r="CL62" s="169"/>
      <c r="CM62" s="169"/>
    </row>
    <row r="63" spans="1:91">
      <c r="A63" s="53" t="s">
        <v>93</v>
      </c>
      <c r="B63" s="2" t="s">
        <v>94</v>
      </c>
      <c r="C63" s="158">
        <v>3</v>
      </c>
      <c r="D63" s="158"/>
      <c r="E63" s="158"/>
      <c r="F63" s="158"/>
      <c r="G63" s="175" t="s">
        <v>257</v>
      </c>
      <c r="H63" s="162">
        <f t="shared" si="25"/>
        <v>59.259259259259252</v>
      </c>
      <c r="I63" s="2">
        <f t="shared" si="41"/>
        <v>81</v>
      </c>
      <c r="J63" s="2">
        <f t="shared" si="42"/>
        <v>48</v>
      </c>
      <c r="K63" s="2">
        <v>22</v>
      </c>
      <c r="L63" s="2">
        <v>12</v>
      </c>
      <c r="M63" s="2">
        <v>14</v>
      </c>
      <c r="N63" s="2">
        <v>33</v>
      </c>
      <c r="O63" s="2"/>
      <c r="P63" s="2"/>
      <c r="Q63" s="2">
        <v>4</v>
      </c>
      <c r="R63" s="2"/>
      <c r="S63" s="2"/>
      <c r="T63" s="2"/>
      <c r="U63" s="2"/>
      <c r="V63" s="2"/>
      <c r="W63" s="2"/>
      <c r="X63" s="2"/>
      <c r="Y63" s="2"/>
      <c r="Z63" s="2"/>
      <c r="AB63" s="170" t="str">
        <f t="shared" si="43"/>
        <v>-</v>
      </c>
      <c r="AC63" s="170" t="str">
        <f t="shared" si="43"/>
        <v>-</v>
      </c>
      <c r="AD63" s="170">
        <f t="shared" si="43"/>
        <v>1</v>
      </c>
      <c r="AE63" s="170" t="str">
        <f t="shared" si="43"/>
        <v>-</v>
      </c>
      <c r="AF63" s="170" t="str">
        <f t="shared" si="43"/>
        <v>-</v>
      </c>
      <c r="AG63" s="170" t="str">
        <f t="shared" si="43"/>
        <v>-</v>
      </c>
      <c r="AH63" s="170" t="str">
        <f t="shared" si="43"/>
        <v>-</v>
      </c>
      <c r="AI63" s="170" t="str">
        <f t="shared" si="43"/>
        <v>-</v>
      </c>
      <c r="AJ63" s="170" t="str">
        <f t="shared" si="43"/>
        <v>-</v>
      </c>
      <c r="AK63" s="170" t="str">
        <f t="shared" si="43"/>
        <v>-</v>
      </c>
      <c r="AL63" s="170" t="str">
        <f t="shared" si="43"/>
        <v>-</v>
      </c>
      <c r="AM63" s="170" t="str">
        <f t="shared" si="43"/>
        <v>-</v>
      </c>
      <c r="AO63" s="169" t="str">
        <f t="shared" si="44"/>
        <v>-</v>
      </c>
      <c r="AP63" s="169" t="str">
        <f t="shared" si="44"/>
        <v>-</v>
      </c>
      <c r="AQ63" s="169" t="str">
        <f t="shared" si="44"/>
        <v>-</v>
      </c>
      <c r="AR63" s="169" t="str">
        <f t="shared" si="44"/>
        <v>-</v>
      </c>
      <c r="AS63" s="169" t="str">
        <f t="shared" si="44"/>
        <v>-</v>
      </c>
      <c r="AT63" s="169" t="str">
        <f t="shared" si="44"/>
        <v>-</v>
      </c>
      <c r="AU63" s="169" t="str">
        <f t="shared" si="44"/>
        <v>-</v>
      </c>
      <c r="AV63" s="169" t="str">
        <f t="shared" si="44"/>
        <v>-</v>
      </c>
      <c r="AW63" s="169" t="str">
        <f t="shared" si="44"/>
        <v>-</v>
      </c>
      <c r="AX63" s="169" t="str">
        <f t="shared" si="44"/>
        <v>-</v>
      </c>
      <c r="AY63" s="169" t="str">
        <f t="shared" si="44"/>
        <v>-</v>
      </c>
      <c r="AZ63" s="169" t="str">
        <f t="shared" si="44"/>
        <v>-</v>
      </c>
      <c r="BB63" s="169" t="str">
        <f t="shared" si="45"/>
        <v>-</v>
      </c>
      <c r="BC63" s="169" t="str">
        <f t="shared" si="45"/>
        <v>-</v>
      </c>
      <c r="BD63" s="169" t="str">
        <f t="shared" si="45"/>
        <v>-</v>
      </c>
      <c r="BE63" s="169" t="str">
        <f t="shared" si="45"/>
        <v>-</v>
      </c>
      <c r="BF63" s="169" t="str">
        <f t="shared" si="45"/>
        <v>-</v>
      </c>
      <c r="BG63" s="169" t="str">
        <f t="shared" si="45"/>
        <v>-</v>
      </c>
      <c r="BH63" s="169" t="str">
        <f t="shared" si="45"/>
        <v>-</v>
      </c>
      <c r="BI63" s="169" t="str">
        <f t="shared" si="45"/>
        <v>-</v>
      </c>
      <c r="BJ63" s="169" t="str">
        <f t="shared" si="45"/>
        <v>-</v>
      </c>
      <c r="BK63" s="169" t="str">
        <f t="shared" si="45"/>
        <v>-</v>
      </c>
      <c r="BL63" s="169" t="str">
        <f t="shared" si="45"/>
        <v>-</v>
      </c>
      <c r="BM63" s="169" t="str">
        <f t="shared" si="45"/>
        <v>-</v>
      </c>
      <c r="BO63" s="169" t="str">
        <f t="shared" si="46"/>
        <v>-</v>
      </c>
      <c r="BP63" s="169" t="str">
        <f t="shared" si="46"/>
        <v>-</v>
      </c>
      <c r="BQ63" s="169" t="str">
        <f t="shared" si="46"/>
        <v>-</v>
      </c>
      <c r="BR63" s="169" t="str">
        <f t="shared" si="46"/>
        <v>-</v>
      </c>
      <c r="BS63" s="169" t="str">
        <f t="shared" si="46"/>
        <v>-</v>
      </c>
      <c r="BT63" s="169" t="str">
        <f t="shared" si="46"/>
        <v>-</v>
      </c>
      <c r="BU63" s="169" t="str">
        <f t="shared" si="46"/>
        <v>-</v>
      </c>
      <c r="BV63" s="169" t="str">
        <f t="shared" si="46"/>
        <v>-</v>
      </c>
      <c r="BW63" s="169" t="str">
        <f t="shared" si="46"/>
        <v>-</v>
      </c>
      <c r="BX63" s="169" t="str">
        <f t="shared" si="46"/>
        <v>-</v>
      </c>
      <c r="BY63" s="169" t="str">
        <f t="shared" si="46"/>
        <v>-</v>
      </c>
      <c r="BZ63" s="169" t="str">
        <f t="shared" si="46"/>
        <v>-</v>
      </c>
      <c r="CB63" s="169"/>
      <c r="CC63" s="169"/>
      <c r="CD63" s="169">
        <v>1</v>
      </c>
      <c r="CE63" s="169"/>
      <c r="CF63" s="169"/>
      <c r="CG63" s="169"/>
      <c r="CH63" s="169"/>
      <c r="CI63" s="169"/>
      <c r="CJ63" s="169"/>
      <c r="CK63" s="169"/>
      <c r="CL63" s="169"/>
      <c r="CM63" s="169"/>
    </row>
    <row r="64" spans="1:91">
      <c r="A64" s="53" t="s">
        <v>95</v>
      </c>
      <c r="B64" s="2" t="s">
        <v>96</v>
      </c>
      <c r="C64" s="158">
        <v>8</v>
      </c>
      <c r="D64" s="158"/>
      <c r="E64" s="158">
        <v>8</v>
      </c>
      <c r="F64" s="158"/>
      <c r="G64" s="158"/>
      <c r="H64" s="162">
        <f t="shared" si="25"/>
        <v>59.259259259259252</v>
      </c>
      <c r="I64" s="2">
        <f t="shared" si="41"/>
        <v>81</v>
      </c>
      <c r="J64" s="2">
        <f t="shared" si="42"/>
        <v>48</v>
      </c>
      <c r="K64" s="2">
        <v>32</v>
      </c>
      <c r="L64" s="2"/>
      <c r="M64" s="2">
        <v>16</v>
      </c>
      <c r="N64" s="2">
        <v>33</v>
      </c>
      <c r="O64" s="2"/>
      <c r="P64" s="2"/>
      <c r="Q64" s="2"/>
      <c r="R64" s="2"/>
      <c r="S64" s="2"/>
      <c r="T64" s="2"/>
      <c r="U64" s="2"/>
      <c r="V64" s="2">
        <v>6</v>
      </c>
      <c r="W64" s="2"/>
      <c r="X64" s="2"/>
      <c r="Y64" s="2"/>
      <c r="Z64" s="2"/>
      <c r="AB64" s="170" t="str">
        <f t="shared" si="43"/>
        <v>-</v>
      </c>
      <c r="AC64" s="170" t="str">
        <f t="shared" si="43"/>
        <v>-</v>
      </c>
      <c r="AD64" s="170" t="str">
        <f t="shared" si="43"/>
        <v>-</v>
      </c>
      <c r="AE64" s="170" t="str">
        <f t="shared" si="43"/>
        <v>-</v>
      </c>
      <c r="AF64" s="170" t="str">
        <f t="shared" si="43"/>
        <v>-</v>
      </c>
      <c r="AG64" s="170" t="str">
        <f t="shared" si="43"/>
        <v>-</v>
      </c>
      <c r="AH64" s="170" t="str">
        <f t="shared" si="43"/>
        <v>-</v>
      </c>
      <c r="AI64" s="170">
        <f t="shared" si="43"/>
        <v>1</v>
      </c>
      <c r="AJ64" s="170" t="str">
        <f t="shared" si="43"/>
        <v>-</v>
      </c>
      <c r="AK64" s="170" t="str">
        <f t="shared" si="43"/>
        <v>-</v>
      </c>
      <c r="AL64" s="170" t="str">
        <f t="shared" si="43"/>
        <v>-</v>
      </c>
      <c r="AM64" s="170" t="str">
        <f t="shared" si="43"/>
        <v>-</v>
      </c>
      <c r="AO64" s="169" t="str">
        <f t="shared" si="44"/>
        <v>-</v>
      </c>
      <c r="AP64" s="169" t="str">
        <f t="shared" si="44"/>
        <v>-</v>
      </c>
      <c r="AQ64" s="169" t="str">
        <f t="shared" si="44"/>
        <v>-</v>
      </c>
      <c r="AR64" s="169" t="str">
        <f t="shared" si="44"/>
        <v>-</v>
      </c>
      <c r="AS64" s="169" t="str">
        <f t="shared" si="44"/>
        <v>-</v>
      </c>
      <c r="AT64" s="169" t="str">
        <f t="shared" si="44"/>
        <v>-</v>
      </c>
      <c r="AU64" s="169" t="str">
        <f t="shared" si="44"/>
        <v>-</v>
      </c>
      <c r="AV64" s="169" t="str">
        <f t="shared" si="44"/>
        <v>-</v>
      </c>
      <c r="AW64" s="169" t="str">
        <f t="shared" si="44"/>
        <v>-</v>
      </c>
      <c r="AX64" s="169" t="str">
        <f t="shared" si="44"/>
        <v>-</v>
      </c>
      <c r="AY64" s="169" t="str">
        <f t="shared" si="44"/>
        <v>-</v>
      </c>
      <c r="AZ64" s="169" t="str">
        <f t="shared" si="44"/>
        <v>-</v>
      </c>
      <c r="BB64" s="169" t="str">
        <f t="shared" si="45"/>
        <v>-</v>
      </c>
      <c r="BC64" s="169" t="str">
        <f t="shared" si="45"/>
        <v>-</v>
      </c>
      <c r="BD64" s="169" t="str">
        <f t="shared" si="45"/>
        <v>-</v>
      </c>
      <c r="BE64" s="169" t="str">
        <f t="shared" si="45"/>
        <v>-</v>
      </c>
      <c r="BF64" s="169" t="str">
        <f t="shared" si="45"/>
        <v>-</v>
      </c>
      <c r="BG64" s="169" t="str">
        <f t="shared" si="45"/>
        <v>-</v>
      </c>
      <c r="BH64" s="169" t="str">
        <f t="shared" si="45"/>
        <v>-</v>
      </c>
      <c r="BI64" s="169">
        <f t="shared" si="45"/>
        <v>1</v>
      </c>
      <c r="BJ64" s="169" t="str">
        <f t="shared" si="45"/>
        <v>-</v>
      </c>
      <c r="BK64" s="169" t="str">
        <f t="shared" si="45"/>
        <v>-</v>
      </c>
      <c r="BL64" s="169" t="str">
        <f t="shared" si="45"/>
        <v>-</v>
      </c>
      <c r="BM64" s="169" t="str">
        <f t="shared" si="45"/>
        <v>-</v>
      </c>
      <c r="BO64" s="169" t="str">
        <f t="shared" si="46"/>
        <v>-</v>
      </c>
      <c r="BP64" s="169" t="str">
        <f t="shared" si="46"/>
        <v>-</v>
      </c>
      <c r="BQ64" s="169" t="str">
        <f t="shared" si="46"/>
        <v>-</v>
      </c>
      <c r="BR64" s="169" t="str">
        <f t="shared" si="46"/>
        <v>-</v>
      </c>
      <c r="BS64" s="169" t="str">
        <f t="shared" si="46"/>
        <v>-</v>
      </c>
      <c r="BT64" s="169" t="str">
        <f t="shared" si="46"/>
        <v>-</v>
      </c>
      <c r="BU64" s="169" t="str">
        <f t="shared" si="46"/>
        <v>-</v>
      </c>
      <c r="BV64" s="169" t="str">
        <f t="shared" si="46"/>
        <v>-</v>
      </c>
      <c r="BW64" s="169" t="str">
        <f t="shared" si="46"/>
        <v>-</v>
      </c>
      <c r="BX64" s="169" t="str">
        <f t="shared" si="46"/>
        <v>-</v>
      </c>
      <c r="BY64" s="169" t="str">
        <f t="shared" si="46"/>
        <v>-</v>
      </c>
      <c r="BZ64" s="169" t="str">
        <f t="shared" si="46"/>
        <v>-</v>
      </c>
      <c r="CB64" s="169"/>
      <c r="CC64" s="169"/>
      <c r="CD64" s="169"/>
      <c r="CE64" s="169"/>
      <c r="CF64" s="169"/>
      <c r="CG64" s="169"/>
      <c r="CH64" s="169"/>
      <c r="CI64" s="169"/>
      <c r="CJ64" s="169"/>
      <c r="CK64" s="169"/>
      <c r="CL64" s="169"/>
      <c r="CM64" s="169"/>
    </row>
    <row r="65" spans="1:91">
      <c r="A65" s="54" t="s">
        <v>97</v>
      </c>
      <c r="B65" s="1" t="s">
        <v>98</v>
      </c>
      <c r="C65" s="1"/>
      <c r="D65" s="1"/>
      <c r="E65" s="1"/>
      <c r="F65" s="1"/>
      <c r="G65" s="1"/>
      <c r="H65" s="161">
        <f t="shared" si="25"/>
        <v>58.564814814814817</v>
      </c>
      <c r="I65" s="1">
        <f t="shared" ref="I65:Z65" si="47">SUM(I66:I73)</f>
        <v>864</v>
      </c>
      <c r="J65" s="1">
        <f t="shared" si="47"/>
        <v>506</v>
      </c>
      <c r="K65" s="1">
        <f t="shared" si="47"/>
        <v>280</v>
      </c>
      <c r="L65" s="1">
        <f t="shared" si="47"/>
        <v>90</v>
      </c>
      <c r="M65" s="1">
        <f t="shared" si="47"/>
        <v>136</v>
      </c>
      <c r="N65" s="1">
        <f t="shared" si="47"/>
        <v>358</v>
      </c>
      <c r="O65" s="1">
        <f t="shared" si="47"/>
        <v>0</v>
      </c>
      <c r="P65" s="1">
        <f t="shared" si="47"/>
        <v>0</v>
      </c>
      <c r="Q65" s="1">
        <f t="shared" si="47"/>
        <v>0</v>
      </c>
      <c r="R65" s="1">
        <f t="shared" si="47"/>
        <v>0</v>
      </c>
      <c r="S65" s="1">
        <f t="shared" si="47"/>
        <v>4</v>
      </c>
      <c r="T65" s="1">
        <f t="shared" si="47"/>
        <v>0</v>
      </c>
      <c r="U65" s="1">
        <f t="shared" si="47"/>
        <v>8</v>
      </c>
      <c r="V65" s="1">
        <f t="shared" si="47"/>
        <v>0</v>
      </c>
      <c r="W65" s="1">
        <f t="shared" si="47"/>
        <v>0</v>
      </c>
      <c r="X65" s="1">
        <f t="shared" si="47"/>
        <v>15</v>
      </c>
      <c r="Y65" s="1">
        <f t="shared" si="47"/>
        <v>8</v>
      </c>
      <c r="Z65" s="1">
        <f t="shared" si="47"/>
        <v>8</v>
      </c>
      <c r="AB65" s="171">
        <f t="shared" ref="AB65:AM65" si="48">SUM(AB66:AB73)</f>
        <v>0</v>
      </c>
      <c r="AC65" s="171">
        <f t="shared" si="48"/>
        <v>0</v>
      </c>
      <c r="AD65" s="171">
        <f t="shared" si="48"/>
        <v>0</v>
      </c>
      <c r="AE65" s="171">
        <f t="shared" si="48"/>
        <v>0</v>
      </c>
      <c r="AF65" s="171">
        <f t="shared" si="48"/>
        <v>0</v>
      </c>
      <c r="AG65" s="171">
        <f t="shared" si="48"/>
        <v>0</v>
      </c>
      <c r="AH65" s="171">
        <f t="shared" si="48"/>
        <v>0</v>
      </c>
      <c r="AI65" s="171">
        <f t="shared" si="48"/>
        <v>0</v>
      </c>
      <c r="AJ65" s="171">
        <f t="shared" si="48"/>
        <v>0</v>
      </c>
      <c r="AK65" s="171">
        <f t="shared" si="48"/>
        <v>2</v>
      </c>
      <c r="AL65" s="171">
        <f t="shared" si="48"/>
        <v>0</v>
      </c>
      <c r="AM65" s="171">
        <f t="shared" si="48"/>
        <v>1</v>
      </c>
      <c r="AO65" s="171">
        <f t="shared" ref="AO65:AZ65" si="49">SUM(AO66:AO73)</f>
        <v>0</v>
      </c>
      <c r="AP65" s="171">
        <f t="shared" si="49"/>
        <v>0</v>
      </c>
      <c r="AQ65" s="171">
        <f t="shared" si="49"/>
        <v>0</v>
      </c>
      <c r="AR65" s="171">
        <f t="shared" si="49"/>
        <v>0</v>
      </c>
      <c r="AS65" s="171">
        <f t="shared" si="49"/>
        <v>1</v>
      </c>
      <c r="AT65" s="171">
        <f t="shared" si="49"/>
        <v>0</v>
      </c>
      <c r="AU65" s="171">
        <f t="shared" si="49"/>
        <v>2</v>
      </c>
      <c r="AV65" s="171">
        <f t="shared" si="49"/>
        <v>0</v>
      </c>
      <c r="AW65" s="171">
        <f t="shared" si="49"/>
        <v>0</v>
      </c>
      <c r="AX65" s="171">
        <f t="shared" si="49"/>
        <v>0</v>
      </c>
      <c r="AY65" s="171">
        <f t="shared" si="49"/>
        <v>2</v>
      </c>
      <c r="AZ65" s="171">
        <f t="shared" si="49"/>
        <v>1</v>
      </c>
      <c r="BB65" s="171">
        <f t="shared" ref="BB65:BM65" si="50">SUM(BB66:BB73)</f>
        <v>0</v>
      </c>
      <c r="BC65" s="171">
        <f t="shared" si="50"/>
        <v>0</v>
      </c>
      <c r="BD65" s="171">
        <f t="shared" si="50"/>
        <v>0</v>
      </c>
      <c r="BE65" s="171">
        <f t="shared" si="50"/>
        <v>0</v>
      </c>
      <c r="BF65" s="171">
        <f t="shared" si="50"/>
        <v>0</v>
      </c>
      <c r="BG65" s="171">
        <f t="shared" si="50"/>
        <v>0</v>
      </c>
      <c r="BH65" s="171">
        <f t="shared" si="50"/>
        <v>1</v>
      </c>
      <c r="BI65" s="171">
        <f t="shared" si="50"/>
        <v>0</v>
      </c>
      <c r="BJ65" s="171">
        <f t="shared" si="50"/>
        <v>0</v>
      </c>
      <c r="BK65" s="171">
        <f t="shared" si="50"/>
        <v>1</v>
      </c>
      <c r="BL65" s="171">
        <f t="shared" si="50"/>
        <v>1</v>
      </c>
      <c r="BM65" s="171">
        <f t="shared" si="50"/>
        <v>1</v>
      </c>
      <c r="BO65" s="171">
        <f t="shared" ref="BO65:BZ65" si="51">SUM(BO66:BO73)</f>
        <v>0</v>
      </c>
      <c r="BP65" s="171">
        <f t="shared" si="51"/>
        <v>0</v>
      </c>
      <c r="BQ65" s="171">
        <f t="shared" si="51"/>
        <v>0</v>
      </c>
      <c r="BR65" s="171">
        <f t="shared" si="51"/>
        <v>0</v>
      </c>
      <c r="BS65" s="171">
        <f t="shared" si="51"/>
        <v>0</v>
      </c>
      <c r="BT65" s="171">
        <f t="shared" si="51"/>
        <v>0</v>
      </c>
      <c r="BU65" s="171">
        <f t="shared" si="51"/>
        <v>0</v>
      </c>
      <c r="BV65" s="171">
        <f t="shared" si="51"/>
        <v>0</v>
      </c>
      <c r="BW65" s="171">
        <f t="shared" si="51"/>
        <v>0</v>
      </c>
      <c r="BX65" s="171">
        <f t="shared" si="51"/>
        <v>1</v>
      </c>
      <c r="BY65" s="171">
        <f t="shared" si="51"/>
        <v>1</v>
      </c>
      <c r="BZ65" s="171">
        <f t="shared" si="51"/>
        <v>0</v>
      </c>
      <c r="CB65" s="171">
        <f t="shared" ref="CB65:CM65" si="52">SUM(CB66:CB73)</f>
        <v>0</v>
      </c>
      <c r="CC65" s="171">
        <f t="shared" si="52"/>
        <v>0</v>
      </c>
      <c r="CD65" s="171">
        <f t="shared" si="52"/>
        <v>0</v>
      </c>
      <c r="CE65" s="171">
        <f t="shared" si="52"/>
        <v>0</v>
      </c>
      <c r="CF65" s="171">
        <f t="shared" si="52"/>
        <v>0</v>
      </c>
      <c r="CG65" s="171">
        <f t="shared" si="52"/>
        <v>0</v>
      </c>
      <c r="CH65" s="171">
        <f t="shared" si="52"/>
        <v>0</v>
      </c>
      <c r="CI65" s="171">
        <f t="shared" si="52"/>
        <v>0</v>
      </c>
      <c r="CJ65" s="171">
        <f t="shared" si="52"/>
        <v>0</v>
      </c>
      <c r="CK65" s="171">
        <f t="shared" si="52"/>
        <v>0</v>
      </c>
      <c r="CL65" s="171">
        <f t="shared" si="52"/>
        <v>0</v>
      </c>
      <c r="CM65" s="171">
        <f t="shared" si="52"/>
        <v>1</v>
      </c>
    </row>
    <row r="66" spans="1:91">
      <c r="A66" s="53" t="s">
        <v>99</v>
      </c>
      <c r="B66" s="2" t="s">
        <v>74</v>
      </c>
      <c r="C66" s="158"/>
      <c r="D66" s="158">
        <v>7</v>
      </c>
      <c r="E66" s="158"/>
      <c r="F66" s="158"/>
      <c r="G66" s="178"/>
      <c r="H66" s="162">
        <f t="shared" si="25"/>
        <v>51.851851851851848</v>
      </c>
      <c r="I66" s="2">
        <f>J66+N66</f>
        <v>108</v>
      </c>
      <c r="J66" s="2">
        <f t="shared" ref="J66:J73" si="53">O66*O$6+P66*P$6+Q66*Q$6+R66*R$6+S66*S$6+T66*T$6+U66*U$6+V66*V$6+W66*W$6+X66*X$6+Y66*Y$6+Z66*Z$6</f>
        <v>56</v>
      </c>
      <c r="K66" s="2">
        <v>30</v>
      </c>
      <c r="L66" s="2">
        <v>12</v>
      </c>
      <c r="M66" s="2">
        <v>14</v>
      </c>
      <c r="N66" s="2">
        <v>52</v>
      </c>
      <c r="O66" s="2"/>
      <c r="P66" s="2"/>
      <c r="Q66" s="2"/>
      <c r="R66" s="2"/>
      <c r="S66" s="2"/>
      <c r="T66" s="2"/>
      <c r="U66" s="2">
        <v>4</v>
      </c>
      <c r="V66" s="2"/>
      <c r="W66" s="2"/>
      <c r="X66" s="2"/>
      <c r="Y66" s="2"/>
      <c r="Z66" s="2"/>
      <c r="AB66" s="170" t="str">
        <f t="shared" ref="AB66:AM73" si="54">IF(ISERROR(SEARCH(AB$7,$C66,1)),"-",IF(COUNTIF($C66,AB$7)=1,1,IF(ISERROR(SEARCH(CONCATENATE(AB$7,","),$C66,1)),IF(ISERROR(SEARCH(CONCATENATE(",",AB$7),$C66,1)),"-",1),1)))</f>
        <v>-</v>
      </c>
      <c r="AC66" s="170" t="str">
        <f t="shared" si="54"/>
        <v>-</v>
      </c>
      <c r="AD66" s="170" t="str">
        <f t="shared" si="54"/>
        <v>-</v>
      </c>
      <c r="AE66" s="170" t="str">
        <f t="shared" si="54"/>
        <v>-</v>
      </c>
      <c r="AF66" s="170" t="str">
        <f t="shared" si="54"/>
        <v>-</v>
      </c>
      <c r="AG66" s="170" t="str">
        <f t="shared" si="54"/>
        <v>-</v>
      </c>
      <c r="AH66" s="170" t="str">
        <f t="shared" si="54"/>
        <v>-</v>
      </c>
      <c r="AI66" s="170" t="str">
        <f t="shared" si="54"/>
        <v>-</v>
      </c>
      <c r="AJ66" s="170" t="str">
        <f t="shared" si="54"/>
        <v>-</v>
      </c>
      <c r="AK66" s="170" t="str">
        <f t="shared" si="54"/>
        <v>-</v>
      </c>
      <c r="AL66" s="170" t="str">
        <f t="shared" si="54"/>
        <v>-</v>
      </c>
      <c r="AM66" s="170" t="str">
        <f t="shared" si="54"/>
        <v>-</v>
      </c>
      <c r="AO66" s="169" t="str">
        <f t="shared" ref="AO66:AZ73" si="55">IF(ISERROR(SEARCH(AO$7,$D66,1)),"-",IF(COUNTIF($D66,AO$7)=1,1,IF(ISERROR(SEARCH(CONCATENATE(AO$7,","),$D66,1)),IF(ISERROR(SEARCH(CONCATENATE(",",AO$7),$D66,1)),"-",1),1)))</f>
        <v>-</v>
      </c>
      <c r="AP66" s="169" t="str">
        <f t="shared" si="55"/>
        <v>-</v>
      </c>
      <c r="AQ66" s="169" t="str">
        <f t="shared" si="55"/>
        <v>-</v>
      </c>
      <c r="AR66" s="169" t="str">
        <f t="shared" si="55"/>
        <v>-</v>
      </c>
      <c r="AS66" s="169" t="str">
        <f t="shared" si="55"/>
        <v>-</v>
      </c>
      <c r="AT66" s="169" t="str">
        <f t="shared" si="55"/>
        <v>-</v>
      </c>
      <c r="AU66" s="169">
        <f t="shared" si="55"/>
        <v>1</v>
      </c>
      <c r="AV66" s="169" t="str">
        <f t="shared" si="55"/>
        <v>-</v>
      </c>
      <c r="AW66" s="169" t="str">
        <f t="shared" si="55"/>
        <v>-</v>
      </c>
      <c r="AX66" s="169" t="str">
        <f t="shared" si="55"/>
        <v>-</v>
      </c>
      <c r="AY66" s="169" t="str">
        <f t="shared" si="55"/>
        <v>-</v>
      </c>
      <c r="AZ66" s="169" t="str">
        <f t="shared" si="55"/>
        <v>-</v>
      </c>
      <c r="BB66" s="169" t="str">
        <f t="shared" ref="BB66:BM73" si="56">IF(ISERROR(SEARCH(BB$7,$E66,1)),"-",IF(COUNTIF($E66,BB$7)=1,1,IF(ISERROR(SEARCH(CONCATENATE(BB$7,","),$E66,1)),IF(ISERROR(SEARCH(CONCATENATE(",",BB$7),$E66,1)),"-",1),1)))</f>
        <v>-</v>
      </c>
      <c r="BC66" s="169" t="str">
        <f t="shared" si="56"/>
        <v>-</v>
      </c>
      <c r="BD66" s="169" t="str">
        <f t="shared" si="56"/>
        <v>-</v>
      </c>
      <c r="BE66" s="169" t="str">
        <f t="shared" si="56"/>
        <v>-</v>
      </c>
      <c r="BF66" s="169" t="str">
        <f t="shared" si="56"/>
        <v>-</v>
      </c>
      <c r="BG66" s="169" t="str">
        <f t="shared" si="56"/>
        <v>-</v>
      </c>
      <c r="BH66" s="169" t="str">
        <f t="shared" si="56"/>
        <v>-</v>
      </c>
      <c r="BI66" s="169" t="str">
        <f t="shared" si="56"/>
        <v>-</v>
      </c>
      <c r="BJ66" s="169" t="str">
        <f t="shared" si="56"/>
        <v>-</v>
      </c>
      <c r="BK66" s="169" t="str">
        <f t="shared" si="56"/>
        <v>-</v>
      </c>
      <c r="BL66" s="169" t="str">
        <f t="shared" si="56"/>
        <v>-</v>
      </c>
      <c r="BM66" s="169" t="str">
        <f t="shared" si="56"/>
        <v>-</v>
      </c>
      <c r="BO66" s="169" t="str">
        <f t="shared" ref="BO66:BZ73" si="57">IF(ISERROR(SEARCH(BO$7,$F66,1)),"-",IF(COUNTIF($F66,BO$7)=1,1,IF(ISERROR(SEARCH(CONCATENATE(BO$7,","),$F66,1)),IF(ISERROR(SEARCH(CONCATENATE(",",BO$7),$F66,1)),"-",1),1)))</f>
        <v>-</v>
      </c>
      <c r="BP66" s="169" t="str">
        <f t="shared" si="57"/>
        <v>-</v>
      </c>
      <c r="BQ66" s="169" t="str">
        <f t="shared" si="57"/>
        <v>-</v>
      </c>
      <c r="BR66" s="169" t="str">
        <f t="shared" si="57"/>
        <v>-</v>
      </c>
      <c r="BS66" s="169" t="str">
        <f t="shared" si="57"/>
        <v>-</v>
      </c>
      <c r="BT66" s="169" t="str">
        <f t="shared" si="57"/>
        <v>-</v>
      </c>
      <c r="BU66" s="169" t="str">
        <f t="shared" si="57"/>
        <v>-</v>
      </c>
      <c r="BV66" s="169" t="str">
        <f t="shared" si="57"/>
        <v>-</v>
      </c>
      <c r="BW66" s="169" t="str">
        <f t="shared" si="57"/>
        <v>-</v>
      </c>
      <c r="BX66" s="169" t="str">
        <f t="shared" si="57"/>
        <v>-</v>
      </c>
      <c r="BY66" s="169" t="str">
        <f t="shared" si="57"/>
        <v>-</v>
      </c>
      <c r="BZ66" s="169" t="str">
        <f t="shared" si="57"/>
        <v>-</v>
      </c>
      <c r="CB66" s="169"/>
      <c r="CC66" s="169"/>
      <c r="CD66" s="169"/>
      <c r="CE66" s="169"/>
      <c r="CF66" s="169"/>
      <c r="CG66" s="169"/>
      <c r="CH66" s="169"/>
      <c r="CI66" s="169"/>
      <c r="CJ66" s="169"/>
      <c r="CK66" s="169"/>
      <c r="CL66" s="169"/>
      <c r="CM66" s="169"/>
    </row>
    <row r="67" spans="1:91">
      <c r="A67" s="53" t="s">
        <v>100</v>
      </c>
      <c r="B67" s="2" t="s">
        <v>101</v>
      </c>
      <c r="C67" s="158"/>
      <c r="D67" s="158">
        <v>5</v>
      </c>
      <c r="E67" s="158"/>
      <c r="F67" s="158"/>
      <c r="G67" s="178"/>
      <c r="H67" s="162">
        <f t="shared" si="25"/>
        <v>59.259259259259252</v>
      </c>
      <c r="I67" s="2">
        <f>J67+N67</f>
        <v>54</v>
      </c>
      <c r="J67" s="2">
        <f t="shared" si="53"/>
        <v>32</v>
      </c>
      <c r="K67" s="2"/>
      <c r="L67" s="2">
        <v>32</v>
      </c>
      <c r="M67" s="2"/>
      <c r="N67" s="2">
        <v>22</v>
      </c>
      <c r="O67" s="2"/>
      <c r="P67" s="2"/>
      <c r="Q67" s="2"/>
      <c r="R67" s="2"/>
      <c r="S67" s="2">
        <v>4</v>
      </c>
      <c r="T67" s="2"/>
      <c r="U67" s="2"/>
      <c r="V67" s="2"/>
      <c r="W67" s="2"/>
      <c r="X67" s="2"/>
      <c r="Y67" s="2"/>
      <c r="Z67" s="2"/>
      <c r="AB67" s="170" t="str">
        <f t="shared" si="54"/>
        <v>-</v>
      </c>
      <c r="AC67" s="170" t="str">
        <f t="shared" si="54"/>
        <v>-</v>
      </c>
      <c r="AD67" s="170" t="str">
        <f t="shared" si="54"/>
        <v>-</v>
      </c>
      <c r="AE67" s="170" t="str">
        <f t="shared" si="54"/>
        <v>-</v>
      </c>
      <c r="AF67" s="170" t="str">
        <f t="shared" si="54"/>
        <v>-</v>
      </c>
      <c r="AG67" s="170" t="str">
        <f t="shared" si="54"/>
        <v>-</v>
      </c>
      <c r="AH67" s="170" t="str">
        <f t="shared" si="54"/>
        <v>-</v>
      </c>
      <c r="AI67" s="170" t="str">
        <f t="shared" si="54"/>
        <v>-</v>
      </c>
      <c r="AJ67" s="170" t="str">
        <f t="shared" si="54"/>
        <v>-</v>
      </c>
      <c r="AK67" s="170" t="str">
        <f t="shared" si="54"/>
        <v>-</v>
      </c>
      <c r="AL67" s="170" t="str">
        <f t="shared" si="54"/>
        <v>-</v>
      </c>
      <c r="AM67" s="170" t="str">
        <f t="shared" si="54"/>
        <v>-</v>
      </c>
      <c r="AO67" s="169" t="str">
        <f t="shared" si="55"/>
        <v>-</v>
      </c>
      <c r="AP67" s="169" t="str">
        <f t="shared" si="55"/>
        <v>-</v>
      </c>
      <c r="AQ67" s="169" t="str">
        <f t="shared" si="55"/>
        <v>-</v>
      </c>
      <c r="AR67" s="169" t="str">
        <f t="shared" si="55"/>
        <v>-</v>
      </c>
      <c r="AS67" s="169">
        <f t="shared" si="55"/>
        <v>1</v>
      </c>
      <c r="AT67" s="169" t="str">
        <f t="shared" si="55"/>
        <v>-</v>
      </c>
      <c r="AU67" s="169" t="str">
        <f t="shared" si="55"/>
        <v>-</v>
      </c>
      <c r="AV67" s="169" t="str">
        <f t="shared" si="55"/>
        <v>-</v>
      </c>
      <c r="AW67" s="169" t="str">
        <f t="shared" si="55"/>
        <v>-</v>
      </c>
      <c r="AX67" s="169" t="str">
        <f t="shared" si="55"/>
        <v>-</v>
      </c>
      <c r="AY67" s="169" t="str">
        <f t="shared" si="55"/>
        <v>-</v>
      </c>
      <c r="AZ67" s="169" t="str">
        <f t="shared" si="55"/>
        <v>-</v>
      </c>
      <c r="BB67" s="169" t="str">
        <f t="shared" si="56"/>
        <v>-</v>
      </c>
      <c r="BC67" s="169" t="str">
        <f t="shared" si="56"/>
        <v>-</v>
      </c>
      <c r="BD67" s="169" t="str">
        <f t="shared" si="56"/>
        <v>-</v>
      </c>
      <c r="BE67" s="169" t="str">
        <f t="shared" si="56"/>
        <v>-</v>
      </c>
      <c r="BF67" s="169" t="str">
        <f t="shared" si="56"/>
        <v>-</v>
      </c>
      <c r="BG67" s="169" t="str">
        <f t="shared" si="56"/>
        <v>-</v>
      </c>
      <c r="BH67" s="169" t="str">
        <f t="shared" si="56"/>
        <v>-</v>
      </c>
      <c r="BI67" s="169" t="str">
        <f t="shared" si="56"/>
        <v>-</v>
      </c>
      <c r="BJ67" s="169" t="str">
        <f t="shared" si="56"/>
        <v>-</v>
      </c>
      <c r="BK67" s="169" t="str">
        <f t="shared" si="56"/>
        <v>-</v>
      </c>
      <c r="BL67" s="169" t="str">
        <f t="shared" si="56"/>
        <v>-</v>
      </c>
      <c r="BM67" s="169" t="str">
        <f t="shared" si="56"/>
        <v>-</v>
      </c>
      <c r="BO67" s="169" t="str">
        <f t="shared" si="57"/>
        <v>-</v>
      </c>
      <c r="BP67" s="169" t="str">
        <f t="shared" si="57"/>
        <v>-</v>
      </c>
      <c r="BQ67" s="169" t="str">
        <f t="shared" si="57"/>
        <v>-</v>
      </c>
      <c r="BR67" s="169" t="str">
        <f t="shared" si="57"/>
        <v>-</v>
      </c>
      <c r="BS67" s="169" t="str">
        <f t="shared" si="57"/>
        <v>-</v>
      </c>
      <c r="BT67" s="169" t="str">
        <f t="shared" si="57"/>
        <v>-</v>
      </c>
      <c r="BU67" s="169" t="str">
        <f t="shared" si="57"/>
        <v>-</v>
      </c>
      <c r="BV67" s="169" t="str">
        <f t="shared" si="57"/>
        <v>-</v>
      </c>
      <c r="BW67" s="169" t="str">
        <f t="shared" si="57"/>
        <v>-</v>
      </c>
      <c r="BX67" s="169" t="str">
        <f t="shared" si="57"/>
        <v>-</v>
      </c>
      <c r="BY67" s="169" t="str">
        <f t="shared" si="57"/>
        <v>-</v>
      </c>
      <c r="BZ67" s="169" t="str">
        <f t="shared" si="57"/>
        <v>-</v>
      </c>
      <c r="CB67" s="169"/>
      <c r="CC67" s="169"/>
      <c r="CD67" s="169"/>
      <c r="CE67" s="169"/>
      <c r="CF67" s="169"/>
      <c r="CG67" s="169"/>
      <c r="CH67" s="169"/>
      <c r="CI67" s="169"/>
      <c r="CJ67" s="169"/>
      <c r="CK67" s="169"/>
      <c r="CL67" s="169"/>
      <c r="CM67" s="169"/>
    </row>
    <row r="68" spans="1:91">
      <c r="A68" s="53" t="s">
        <v>102</v>
      </c>
      <c r="B68" s="67" t="s">
        <v>103</v>
      </c>
      <c r="C68" s="158"/>
      <c r="D68" s="158"/>
      <c r="E68" s="158"/>
      <c r="F68" s="158"/>
      <c r="G68" s="158"/>
      <c r="H68" s="162"/>
      <c r="I68" s="2"/>
      <c r="J68" s="2">
        <f t="shared" si="53"/>
        <v>0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B68" s="170" t="str">
        <f t="shared" si="54"/>
        <v>-</v>
      </c>
      <c r="AC68" s="170" t="str">
        <f t="shared" si="54"/>
        <v>-</v>
      </c>
      <c r="AD68" s="170" t="str">
        <f t="shared" si="54"/>
        <v>-</v>
      </c>
      <c r="AE68" s="170" t="str">
        <f t="shared" si="54"/>
        <v>-</v>
      </c>
      <c r="AF68" s="170" t="str">
        <f t="shared" si="54"/>
        <v>-</v>
      </c>
      <c r="AG68" s="170" t="str">
        <f t="shared" si="54"/>
        <v>-</v>
      </c>
      <c r="AH68" s="170" t="str">
        <f t="shared" si="54"/>
        <v>-</v>
      </c>
      <c r="AI68" s="170" t="str">
        <f t="shared" si="54"/>
        <v>-</v>
      </c>
      <c r="AJ68" s="170" t="str">
        <f t="shared" si="54"/>
        <v>-</v>
      </c>
      <c r="AK68" s="170" t="str">
        <f t="shared" si="54"/>
        <v>-</v>
      </c>
      <c r="AL68" s="170" t="str">
        <f t="shared" si="54"/>
        <v>-</v>
      </c>
      <c r="AM68" s="170" t="str">
        <f t="shared" si="54"/>
        <v>-</v>
      </c>
      <c r="AO68" s="169" t="str">
        <f t="shared" si="55"/>
        <v>-</v>
      </c>
      <c r="AP68" s="169" t="str">
        <f t="shared" si="55"/>
        <v>-</v>
      </c>
      <c r="AQ68" s="169" t="str">
        <f t="shared" si="55"/>
        <v>-</v>
      </c>
      <c r="AR68" s="169" t="str">
        <f t="shared" si="55"/>
        <v>-</v>
      </c>
      <c r="AS68" s="169" t="str">
        <f t="shared" si="55"/>
        <v>-</v>
      </c>
      <c r="AT68" s="169" t="str">
        <f t="shared" si="55"/>
        <v>-</v>
      </c>
      <c r="AU68" s="169" t="str">
        <f t="shared" si="55"/>
        <v>-</v>
      </c>
      <c r="AV68" s="169" t="str">
        <f t="shared" si="55"/>
        <v>-</v>
      </c>
      <c r="AW68" s="169" t="str">
        <f t="shared" si="55"/>
        <v>-</v>
      </c>
      <c r="AX68" s="169" t="str">
        <f t="shared" si="55"/>
        <v>-</v>
      </c>
      <c r="AY68" s="169" t="str">
        <f t="shared" si="55"/>
        <v>-</v>
      </c>
      <c r="AZ68" s="169" t="str">
        <f t="shared" si="55"/>
        <v>-</v>
      </c>
      <c r="BB68" s="169" t="str">
        <f t="shared" si="56"/>
        <v>-</v>
      </c>
      <c r="BC68" s="169" t="str">
        <f t="shared" si="56"/>
        <v>-</v>
      </c>
      <c r="BD68" s="169" t="str">
        <f t="shared" si="56"/>
        <v>-</v>
      </c>
      <c r="BE68" s="169" t="str">
        <f t="shared" si="56"/>
        <v>-</v>
      </c>
      <c r="BF68" s="169" t="str">
        <f t="shared" si="56"/>
        <v>-</v>
      </c>
      <c r="BG68" s="169" t="str">
        <f t="shared" si="56"/>
        <v>-</v>
      </c>
      <c r="BH68" s="169" t="str">
        <f t="shared" si="56"/>
        <v>-</v>
      </c>
      <c r="BI68" s="169" t="str">
        <f t="shared" si="56"/>
        <v>-</v>
      </c>
      <c r="BJ68" s="169" t="str">
        <f t="shared" si="56"/>
        <v>-</v>
      </c>
      <c r="BK68" s="169" t="str">
        <f t="shared" si="56"/>
        <v>-</v>
      </c>
      <c r="BL68" s="169" t="str">
        <f t="shared" si="56"/>
        <v>-</v>
      </c>
      <c r="BM68" s="169" t="str">
        <f t="shared" si="56"/>
        <v>-</v>
      </c>
      <c r="BO68" s="169" t="str">
        <f t="shared" si="57"/>
        <v>-</v>
      </c>
      <c r="BP68" s="169" t="str">
        <f t="shared" si="57"/>
        <v>-</v>
      </c>
      <c r="BQ68" s="169" t="str">
        <f t="shared" si="57"/>
        <v>-</v>
      </c>
      <c r="BR68" s="169" t="str">
        <f t="shared" si="57"/>
        <v>-</v>
      </c>
      <c r="BS68" s="169" t="str">
        <f t="shared" si="57"/>
        <v>-</v>
      </c>
      <c r="BT68" s="169" t="str">
        <f t="shared" si="57"/>
        <v>-</v>
      </c>
      <c r="BU68" s="169" t="str">
        <f t="shared" si="57"/>
        <v>-</v>
      </c>
      <c r="BV68" s="169" t="str">
        <f t="shared" si="57"/>
        <v>-</v>
      </c>
      <c r="BW68" s="169" t="str">
        <f t="shared" si="57"/>
        <v>-</v>
      </c>
      <c r="BX68" s="169" t="str">
        <f t="shared" si="57"/>
        <v>-</v>
      </c>
      <c r="BY68" s="169" t="str">
        <f t="shared" si="57"/>
        <v>-</v>
      </c>
      <c r="BZ68" s="169" t="str">
        <f t="shared" si="57"/>
        <v>-</v>
      </c>
      <c r="CB68" s="169"/>
      <c r="CC68" s="169"/>
      <c r="CD68" s="169"/>
      <c r="CE68" s="169"/>
      <c r="CF68" s="169"/>
      <c r="CG68" s="169"/>
      <c r="CH68" s="169"/>
      <c r="CI68" s="169"/>
      <c r="CJ68" s="169"/>
      <c r="CK68" s="169"/>
      <c r="CL68" s="169"/>
      <c r="CM68" s="169"/>
    </row>
    <row r="69" spans="1:91">
      <c r="A69" s="53"/>
      <c r="B69" s="2" t="s">
        <v>104</v>
      </c>
      <c r="C69" s="158">
        <v>10</v>
      </c>
      <c r="D69" s="158">
        <v>11</v>
      </c>
      <c r="E69" s="158">
        <v>11</v>
      </c>
      <c r="F69" s="158">
        <v>10</v>
      </c>
      <c r="G69" s="176"/>
      <c r="H69" s="162">
        <f t="shared" ref="H69:H75" si="58">J69/I69*100</f>
        <v>62.962962962962962</v>
      </c>
      <c r="I69" s="2">
        <f>J69+N69</f>
        <v>162</v>
      </c>
      <c r="J69" s="2">
        <f t="shared" si="53"/>
        <v>102</v>
      </c>
      <c r="K69" s="2">
        <v>60</v>
      </c>
      <c r="L69" s="2">
        <v>16</v>
      </c>
      <c r="M69" s="2">
        <v>26</v>
      </c>
      <c r="N69" s="2">
        <v>60</v>
      </c>
      <c r="O69" s="2"/>
      <c r="P69" s="2"/>
      <c r="Q69" s="2"/>
      <c r="R69" s="2"/>
      <c r="S69" s="2"/>
      <c r="T69" s="2"/>
      <c r="U69" s="2"/>
      <c r="V69" s="2"/>
      <c r="W69" s="2"/>
      <c r="X69" s="2">
        <v>5</v>
      </c>
      <c r="Y69" s="2">
        <v>4</v>
      </c>
      <c r="Z69" s="2"/>
      <c r="AB69" s="170" t="str">
        <f t="shared" si="54"/>
        <v>-</v>
      </c>
      <c r="AC69" s="170" t="str">
        <f t="shared" si="54"/>
        <v>-</v>
      </c>
      <c r="AD69" s="170" t="str">
        <f t="shared" si="54"/>
        <v>-</v>
      </c>
      <c r="AE69" s="170" t="str">
        <f t="shared" si="54"/>
        <v>-</v>
      </c>
      <c r="AF69" s="170" t="str">
        <f t="shared" si="54"/>
        <v>-</v>
      </c>
      <c r="AG69" s="170" t="str">
        <f t="shared" si="54"/>
        <v>-</v>
      </c>
      <c r="AH69" s="170" t="str">
        <f t="shared" si="54"/>
        <v>-</v>
      </c>
      <c r="AI69" s="170" t="str">
        <f t="shared" si="54"/>
        <v>-</v>
      </c>
      <c r="AJ69" s="170" t="str">
        <f t="shared" si="54"/>
        <v>-</v>
      </c>
      <c r="AK69" s="170">
        <f t="shared" si="54"/>
        <v>1</v>
      </c>
      <c r="AL69" s="170" t="str">
        <f t="shared" si="54"/>
        <v>-</v>
      </c>
      <c r="AM69" s="170" t="str">
        <f t="shared" si="54"/>
        <v>-</v>
      </c>
      <c r="AO69" s="169" t="str">
        <f t="shared" si="55"/>
        <v>-</v>
      </c>
      <c r="AP69" s="169" t="str">
        <f t="shared" si="55"/>
        <v>-</v>
      </c>
      <c r="AQ69" s="169" t="str">
        <f t="shared" si="55"/>
        <v>-</v>
      </c>
      <c r="AR69" s="169" t="str">
        <f t="shared" si="55"/>
        <v>-</v>
      </c>
      <c r="AS69" s="169" t="str">
        <f t="shared" si="55"/>
        <v>-</v>
      </c>
      <c r="AT69" s="169" t="str">
        <f t="shared" si="55"/>
        <v>-</v>
      </c>
      <c r="AU69" s="169" t="str">
        <f t="shared" si="55"/>
        <v>-</v>
      </c>
      <c r="AV69" s="169" t="str">
        <f t="shared" si="55"/>
        <v>-</v>
      </c>
      <c r="AW69" s="169" t="str">
        <f t="shared" si="55"/>
        <v>-</v>
      </c>
      <c r="AX69" s="169" t="str">
        <f t="shared" si="55"/>
        <v>-</v>
      </c>
      <c r="AY69" s="169">
        <f t="shared" si="55"/>
        <v>1</v>
      </c>
      <c r="AZ69" s="169" t="str">
        <f t="shared" si="55"/>
        <v>-</v>
      </c>
      <c r="BB69" s="169" t="str">
        <f t="shared" si="56"/>
        <v>-</v>
      </c>
      <c r="BC69" s="169" t="str">
        <f t="shared" si="56"/>
        <v>-</v>
      </c>
      <c r="BD69" s="169" t="str">
        <f t="shared" si="56"/>
        <v>-</v>
      </c>
      <c r="BE69" s="169" t="str">
        <f t="shared" si="56"/>
        <v>-</v>
      </c>
      <c r="BF69" s="169" t="str">
        <f t="shared" si="56"/>
        <v>-</v>
      </c>
      <c r="BG69" s="169" t="str">
        <f t="shared" si="56"/>
        <v>-</v>
      </c>
      <c r="BH69" s="169" t="str">
        <f t="shared" si="56"/>
        <v>-</v>
      </c>
      <c r="BI69" s="169" t="str">
        <f t="shared" si="56"/>
        <v>-</v>
      </c>
      <c r="BJ69" s="169" t="str">
        <f t="shared" si="56"/>
        <v>-</v>
      </c>
      <c r="BK69" s="169" t="str">
        <f t="shared" si="56"/>
        <v>-</v>
      </c>
      <c r="BL69" s="169">
        <f t="shared" si="56"/>
        <v>1</v>
      </c>
      <c r="BM69" s="169" t="str">
        <f t="shared" si="56"/>
        <v>-</v>
      </c>
      <c r="BO69" s="169" t="str">
        <f t="shared" si="57"/>
        <v>-</v>
      </c>
      <c r="BP69" s="169" t="str">
        <f t="shared" si="57"/>
        <v>-</v>
      </c>
      <c r="BQ69" s="169" t="str">
        <f t="shared" si="57"/>
        <v>-</v>
      </c>
      <c r="BR69" s="169" t="str">
        <f t="shared" si="57"/>
        <v>-</v>
      </c>
      <c r="BS69" s="169" t="str">
        <f t="shared" si="57"/>
        <v>-</v>
      </c>
      <c r="BT69" s="169" t="str">
        <f t="shared" si="57"/>
        <v>-</v>
      </c>
      <c r="BU69" s="169" t="str">
        <f t="shared" si="57"/>
        <v>-</v>
      </c>
      <c r="BV69" s="169" t="str">
        <f t="shared" si="57"/>
        <v>-</v>
      </c>
      <c r="BW69" s="169" t="str">
        <f t="shared" si="57"/>
        <v>-</v>
      </c>
      <c r="BX69" s="169">
        <f t="shared" si="57"/>
        <v>1</v>
      </c>
      <c r="BY69" s="169" t="str">
        <f t="shared" si="57"/>
        <v>-</v>
      </c>
      <c r="BZ69" s="169" t="str">
        <f t="shared" si="57"/>
        <v>-</v>
      </c>
      <c r="CB69" s="169"/>
      <c r="CC69" s="169"/>
      <c r="CD69" s="169"/>
      <c r="CE69" s="169"/>
      <c r="CF69" s="169"/>
      <c r="CG69" s="169"/>
      <c r="CH69" s="169"/>
      <c r="CI69" s="169"/>
      <c r="CJ69" s="169"/>
      <c r="CK69" s="169"/>
      <c r="CL69" s="169"/>
      <c r="CM69" s="169"/>
    </row>
    <row r="70" spans="1:91">
      <c r="A70" s="53"/>
      <c r="B70" s="2" t="s">
        <v>105</v>
      </c>
      <c r="C70" s="158"/>
      <c r="D70" s="158">
        <v>12</v>
      </c>
      <c r="E70" s="158"/>
      <c r="F70" s="176"/>
      <c r="G70" s="175" t="s">
        <v>258</v>
      </c>
      <c r="H70" s="162">
        <f t="shared" si="58"/>
        <v>61.111111111111114</v>
      </c>
      <c r="I70" s="2">
        <f>J70+N70</f>
        <v>54</v>
      </c>
      <c r="J70" s="2">
        <f t="shared" si="53"/>
        <v>33</v>
      </c>
      <c r="K70" s="2">
        <v>23</v>
      </c>
      <c r="L70" s="2"/>
      <c r="M70" s="2">
        <v>10</v>
      </c>
      <c r="N70" s="2">
        <v>21</v>
      </c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>
        <v>3</v>
      </c>
      <c r="AB70" s="170" t="str">
        <f t="shared" si="54"/>
        <v>-</v>
      </c>
      <c r="AC70" s="170" t="str">
        <f t="shared" si="54"/>
        <v>-</v>
      </c>
      <c r="AD70" s="170" t="str">
        <f t="shared" si="54"/>
        <v>-</v>
      </c>
      <c r="AE70" s="170" t="str">
        <f t="shared" si="54"/>
        <v>-</v>
      </c>
      <c r="AF70" s="170" t="str">
        <f t="shared" si="54"/>
        <v>-</v>
      </c>
      <c r="AG70" s="170" t="str">
        <f t="shared" si="54"/>
        <v>-</v>
      </c>
      <c r="AH70" s="170" t="str">
        <f t="shared" si="54"/>
        <v>-</v>
      </c>
      <c r="AI70" s="170" t="str">
        <f t="shared" si="54"/>
        <v>-</v>
      </c>
      <c r="AJ70" s="170" t="str">
        <f t="shared" si="54"/>
        <v>-</v>
      </c>
      <c r="AK70" s="170" t="str">
        <f t="shared" si="54"/>
        <v>-</v>
      </c>
      <c r="AL70" s="170" t="str">
        <f t="shared" si="54"/>
        <v>-</v>
      </c>
      <c r="AM70" s="170" t="str">
        <f t="shared" si="54"/>
        <v>-</v>
      </c>
      <c r="AO70" s="169" t="str">
        <f t="shared" si="55"/>
        <v>-</v>
      </c>
      <c r="AP70" s="169" t="str">
        <f t="shared" si="55"/>
        <v>-</v>
      </c>
      <c r="AQ70" s="169" t="str">
        <f t="shared" si="55"/>
        <v>-</v>
      </c>
      <c r="AR70" s="169" t="str">
        <f t="shared" si="55"/>
        <v>-</v>
      </c>
      <c r="AS70" s="169" t="str">
        <f t="shared" si="55"/>
        <v>-</v>
      </c>
      <c r="AT70" s="169" t="str">
        <f t="shared" si="55"/>
        <v>-</v>
      </c>
      <c r="AU70" s="169" t="str">
        <f t="shared" si="55"/>
        <v>-</v>
      </c>
      <c r="AV70" s="169" t="str">
        <f t="shared" si="55"/>
        <v>-</v>
      </c>
      <c r="AW70" s="169" t="str">
        <f t="shared" si="55"/>
        <v>-</v>
      </c>
      <c r="AX70" s="169" t="str">
        <f t="shared" si="55"/>
        <v>-</v>
      </c>
      <c r="AY70" s="169" t="str">
        <f t="shared" si="55"/>
        <v>-</v>
      </c>
      <c r="AZ70" s="169">
        <f t="shared" si="55"/>
        <v>1</v>
      </c>
      <c r="BB70" s="169" t="str">
        <f t="shared" si="56"/>
        <v>-</v>
      </c>
      <c r="BC70" s="169" t="str">
        <f t="shared" si="56"/>
        <v>-</v>
      </c>
      <c r="BD70" s="169" t="str">
        <f t="shared" si="56"/>
        <v>-</v>
      </c>
      <c r="BE70" s="169" t="str">
        <f t="shared" si="56"/>
        <v>-</v>
      </c>
      <c r="BF70" s="169" t="str">
        <f t="shared" si="56"/>
        <v>-</v>
      </c>
      <c r="BG70" s="169" t="str">
        <f t="shared" si="56"/>
        <v>-</v>
      </c>
      <c r="BH70" s="169" t="str">
        <f t="shared" si="56"/>
        <v>-</v>
      </c>
      <c r="BI70" s="169" t="str">
        <f t="shared" si="56"/>
        <v>-</v>
      </c>
      <c r="BJ70" s="169" t="str">
        <f t="shared" si="56"/>
        <v>-</v>
      </c>
      <c r="BK70" s="169" t="str">
        <f t="shared" si="56"/>
        <v>-</v>
      </c>
      <c r="BL70" s="169" t="str">
        <f t="shared" si="56"/>
        <v>-</v>
      </c>
      <c r="BM70" s="169" t="str">
        <f t="shared" si="56"/>
        <v>-</v>
      </c>
      <c r="BO70" s="169" t="str">
        <f t="shared" si="57"/>
        <v>-</v>
      </c>
      <c r="BP70" s="169" t="str">
        <f t="shared" si="57"/>
        <v>-</v>
      </c>
      <c r="BQ70" s="169" t="str">
        <f t="shared" si="57"/>
        <v>-</v>
      </c>
      <c r="BR70" s="169" t="str">
        <f t="shared" si="57"/>
        <v>-</v>
      </c>
      <c r="BS70" s="169" t="str">
        <f t="shared" si="57"/>
        <v>-</v>
      </c>
      <c r="BT70" s="169" t="str">
        <f t="shared" si="57"/>
        <v>-</v>
      </c>
      <c r="BU70" s="169" t="str">
        <f t="shared" si="57"/>
        <v>-</v>
      </c>
      <c r="BV70" s="169" t="str">
        <f t="shared" si="57"/>
        <v>-</v>
      </c>
      <c r="BW70" s="169" t="str">
        <f t="shared" si="57"/>
        <v>-</v>
      </c>
      <c r="BX70" s="169" t="str">
        <f t="shared" si="57"/>
        <v>-</v>
      </c>
      <c r="BY70" s="169" t="str">
        <f t="shared" si="57"/>
        <v>-</v>
      </c>
      <c r="BZ70" s="169" t="str">
        <f t="shared" si="57"/>
        <v>-</v>
      </c>
      <c r="CB70" s="169"/>
      <c r="CC70" s="169"/>
      <c r="CD70" s="169"/>
      <c r="CE70" s="169"/>
      <c r="CF70" s="169"/>
      <c r="CG70" s="169"/>
      <c r="CH70" s="169"/>
      <c r="CI70" s="169"/>
      <c r="CJ70" s="169"/>
      <c r="CK70" s="169"/>
      <c r="CL70" s="169"/>
      <c r="CM70" s="169">
        <v>1</v>
      </c>
    </row>
    <row r="71" spans="1:91">
      <c r="A71" s="53"/>
      <c r="B71" s="2" t="s">
        <v>106</v>
      </c>
      <c r="C71" s="158">
        <v>12</v>
      </c>
      <c r="D71" s="158">
        <v>11</v>
      </c>
      <c r="E71" s="158">
        <v>12</v>
      </c>
      <c r="F71" s="158">
        <v>11</v>
      </c>
      <c r="G71" s="176"/>
      <c r="H71" s="162">
        <f t="shared" si="58"/>
        <v>59.722222222222221</v>
      </c>
      <c r="I71" s="2">
        <f>J71+N71</f>
        <v>216</v>
      </c>
      <c r="J71" s="2">
        <f t="shared" si="53"/>
        <v>129</v>
      </c>
      <c r="K71" s="2">
        <v>79</v>
      </c>
      <c r="L71" s="2">
        <v>16</v>
      </c>
      <c r="M71" s="2">
        <v>34</v>
      </c>
      <c r="N71" s="2">
        <v>87</v>
      </c>
      <c r="O71" s="2"/>
      <c r="P71" s="2"/>
      <c r="Q71" s="2"/>
      <c r="R71" s="2"/>
      <c r="S71" s="2"/>
      <c r="T71" s="2"/>
      <c r="U71" s="2"/>
      <c r="V71" s="2"/>
      <c r="W71" s="2"/>
      <c r="X71" s="2">
        <v>3</v>
      </c>
      <c r="Y71" s="2">
        <v>4</v>
      </c>
      <c r="Z71" s="2">
        <v>5</v>
      </c>
      <c r="AB71" s="170" t="str">
        <f t="shared" si="54"/>
        <v>-</v>
      </c>
      <c r="AC71" s="170" t="str">
        <f t="shared" si="54"/>
        <v>-</v>
      </c>
      <c r="AD71" s="170" t="str">
        <f t="shared" si="54"/>
        <v>-</v>
      </c>
      <c r="AE71" s="170" t="str">
        <f t="shared" si="54"/>
        <v>-</v>
      </c>
      <c r="AF71" s="170" t="str">
        <f t="shared" si="54"/>
        <v>-</v>
      </c>
      <c r="AG71" s="170" t="str">
        <f t="shared" si="54"/>
        <v>-</v>
      </c>
      <c r="AH71" s="170" t="str">
        <f t="shared" si="54"/>
        <v>-</v>
      </c>
      <c r="AI71" s="170" t="str">
        <f t="shared" si="54"/>
        <v>-</v>
      </c>
      <c r="AJ71" s="170" t="str">
        <f t="shared" si="54"/>
        <v>-</v>
      </c>
      <c r="AK71" s="170" t="str">
        <f t="shared" si="54"/>
        <v>-</v>
      </c>
      <c r="AL71" s="170" t="str">
        <f t="shared" si="54"/>
        <v>-</v>
      </c>
      <c r="AM71" s="170">
        <f t="shared" si="54"/>
        <v>1</v>
      </c>
      <c r="AO71" s="169" t="str">
        <f t="shared" si="55"/>
        <v>-</v>
      </c>
      <c r="AP71" s="169" t="str">
        <f t="shared" si="55"/>
        <v>-</v>
      </c>
      <c r="AQ71" s="169" t="str">
        <f t="shared" si="55"/>
        <v>-</v>
      </c>
      <c r="AR71" s="169" t="str">
        <f t="shared" si="55"/>
        <v>-</v>
      </c>
      <c r="AS71" s="169" t="str">
        <f t="shared" si="55"/>
        <v>-</v>
      </c>
      <c r="AT71" s="169" t="str">
        <f t="shared" si="55"/>
        <v>-</v>
      </c>
      <c r="AU71" s="169" t="str">
        <f t="shared" si="55"/>
        <v>-</v>
      </c>
      <c r="AV71" s="169" t="str">
        <f t="shared" si="55"/>
        <v>-</v>
      </c>
      <c r="AW71" s="169" t="str">
        <f t="shared" si="55"/>
        <v>-</v>
      </c>
      <c r="AX71" s="169" t="str">
        <f t="shared" si="55"/>
        <v>-</v>
      </c>
      <c r="AY71" s="169">
        <f t="shared" si="55"/>
        <v>1</v>
      </c>
      <c r="AZ71" s="169" t="str">
        <f t="shared" si="55"/>
        <v>-</v>
      </c>
      <c r="BB71" s="169" t="str">
        <f t="shared" si="56"/>
        <v>-</v>
      </c>
      <c r="BC71" s="169" t="str">
        <f t="shared" si="56"/>
        <v>-</v>
      </c>
      <c r="BD71" s="169" t="str">
        <f t="shared" si="56"/>
        <v>-</v>
      </c>
      <c r="BE71" s="169" t="str">
        <f t="shared" si="56"/>
        <v>-</v>
      </c>
      <c r="BF71" s="169" t="str">
        <f t="shared" si="56"/>
        <v>-</v>
      </c>
      <c r="BG71" s="169" t="str">
        <f t="shared" si="56"/>
        <v>-</v>
      </c>
      <c r="BH71" s="169" t="str">
        <f t="shared" si="56"/>
        <v>-</v>
      </c>
      <c r="BI71" s="169" t="str">
        <f t="shared" si="56"/>
        <v>-</v>
      </c>
      <c r="BJ71" s="169" t="str">
        <f t="shared" si="56"/>
        <v>-</v>
      </c>
      <c r="BK71" s="169" t="str">
        <f t="shared" si="56"/>
        <v>-</v>
      </c>
      <c r="BL71" s="169" t="str">
        <f t="shared" si="56"/>
        <v>-</v>
      </c>
      <c r="BM71" s="169">
        <f t="shared" si="56"/>
        <v>1</v>
      </c>
      <c r="BO71" s="169" t="str">
        <f t="shared" si="57"/>
        <v>-</v>
      </c>
      <c r="BP71" s="169" t="str">
        <f t="shared" si="57"/>
        <v>-</v>
      </c>
      <c r="BQ71" s="169" t="str">
        <f t="shared" si="57"/>
        <v>-</v>
      </c>
      <c r="BR71" s="169" t="str">
        <f t="shared" si="57"/>
        <v>-</v>
      </c>
      <c r="BS71" s="169" t="str">
        <f t="shared" si="57"/>
        <v>-</v>
      </c>
      <c r="BT71" s="169" t="str">
        <f t="shared" si="57"/>
        <v>-</v>
      </c>
      <c r="BU71" s="169" t="str">
        <f t="shared" si="57"/>
        <v>-</v>
      </c>
      <c r="BV71" s="169" t="str">
        <f t="shared" si="57"/>
        <v>-</v>
      </c>
      <c r="BW71" s="169" t="str">
        <f t="shared" si="57"/>
        <v>-</v>
      </c>
      <c r="BX71" s="169" t="str">
        <f t="shared" si="57"/>
        <v>-</v>
      </c>
      <c r="BY71" s="169">
        <f t="shared" si="57"/>
        <v>1</v>
      </c>
      <c r="BZ71" s="169" t="str">
        <f t="shared" si="57"/>
        <v>-</v>
      </c>
      <c r="CB71" s="169"/>
      <c r="CC71" s="169"/>
      <c r="CD71" s="169"/>
      <c r="CE71" s="169"/>
      <c r="CF71" s="169"/>
      <c r="CG71" s="169"/>
      <c r="CH71" s="169"/>
      <c r="CI71" s="169"/>
      <c r="CJ71" s="169"/>
      <c r="CK71" s="169"/>
      <c r="CL71" s="169"/>
      <c r="CM71" s="169"/>
    </row>
    <row r="72" spans="1:91">
      <c r="A72" s="53" t="s">
        <v>107</v>
      </c>
      <c r="B72" s="2" t="s">
        <v>108</v>
      </c>
      <c r="C72" s="158">
        <v>10</v>
      </c>
      <c r="D72" s="158"/>
      <c r="E72" s="158">
        <v>10</v>
      </c>
      <c r="F72" s="158"/>
      <c r="G72" s="176"/>
      <c r="H72" s="162">
        <f t="shared" si="58"/>
        <v>60.493827160493829</v>
      </c>
      <c r="I72" s="2">
        <f>J72+N72</f>
        <v>162</v>
      </c>
      <c r="J72" s="2">
        <f t="shared" si="53"/>
        <v>98</v>
      </c>
      <c r="K72" s="2">
        <v>58</v>
      </c>
      <c r="L72" s="2">
        <v>14</v>
      </c>
      <c r="M72" s="2">
        <v>26</v>
      </c>
      <c r="N72" s="2">
        <v>64</v>
      </c>
      <c r="O72" s="2"/>
      <c r="P72" s="2"/>
      <c r="Q72" s="2"/>
      <c r="R72" s="2"/>
      <c r="S72" s="2"/>
      <c r="T72" s="2"/>
      <c r="U72" s="2"/>
      <c r="V72" s="2"/>
      <c r="W72" s="2"/>
      <c r="X72" s="2">
        <v>7</v>
      </c>
      <c r="Y72" s="2"/>
      <c r="Z72" s="2"/>
      <c r="AB72" s="170" t="str">
        <f t="shared" si="54"/>
        <v>-</v>
      </c>
      <c r="AC72" s="170" t="str">
        <f t="shared" si="54"/>
        <v>-</v>
      </c>
      <c r="AD72" s="170" t="str">
        <f t="shared" si="54"/>
        <v>-</v>
      </c>
      <c r="AE72" s="170" t="str">
        <f t="shared" si="54"/>
        <v>-</v>
      </c>
      <c r="AF72" s="170" t="str">
        <f t="shared" si="54"/>
        <v>-</v>
      </c>
      <c r="AG72" s="170" t="str">
        <f t="shared" si="54"/>
        <v>-</v>
      </c>
      <c r="AH72" s="170" t="str">
        <f t="shared" si="54"/>
        <v>-</v>
      </c>
      <c r="AI72" s="170" t="str">
        <f t="shared" si="54"/>
        <v>-</v>
      </c>
      <c r="AJ72" s="170" t="str">
        <f t="shared" si="54"/>
        <v>-</v>
      </c>
      <c r="AK72" s="170">
        <f t="shared" si="54"/>
        <v>1</v>
      </c>
      <c r="AL72" s="170" t="str">
        <f t="shared" si="54"/>
        <v>-</v>
      </c>
      <c r="AM72" s="170" t="str">
        <f t="shared" si="54"/>
        <v>-</v>
      </c>
      <c r="AO72" s="169" t="str">
        <f t="shared" si="55"/>
        <v>-</v>
      </c>
      <c r="AP72" s="169" t="str">
        <f t="shared" si="55"/>
        <v>-</v>
      </c>
      <c r="AQ72" s="169" t="str">
        <f t="shared" si="55"/>
        <v>-</v>
      </c>
      <c r="AR72" s="169" t="str">
        <f t="shared" si="55"/>
        <v>-</v>
      </c>
      <c r="AS72" s="169" t="str">
        <f t="shared" si="55"/>
        <v>-</v>
      </c>
      <c r="AT72" s="169" t="str">
        <f t="shared" si="55"/>
        <v>-</v>
      </c>
      <c r="AU72" s="169" t="str">
        <f t="shared" si="55"/>
        <v>-</v>
      </c>
      <c r="AV72" s="169" t="str">
        <f t="shared" si="55"/>
        <v>-</v>
      </c>
      <c r="AW72" s="169" t="str">
        <f t="shared" si="55"/>
        <v>-</v>
      </c>
      <c r="AX72" s="169" t="str">
        <f t="shared" si="55"/>
        <v>-</v>
      </c>
      <c r="AY72" s="169" t="str">
        <f t="shared" si="55"/>
        <v>-</v>
      </c>
      <c r="AZ72" s="169" t="str">
        <f t="shared" si="55"/>
        <v>-</v>
      </c>
      <c r="BB72" s="169" t="str">
        <f t="shared" si="56"/>
        <v>-</v>
      </c>
      <c r="BC72" s="169" t="str">
        <f t="shared" si="56"/>
        <v>-</v>
      </c>
      <c r="BD72" s="169" t="str">
        <f t="shared" si="56"/>
        <v>-</v>
      </c>
      <c r="BE72" s="169" t="str">
        <f t="shared" si="56"/>
        <v>-</v>
      </c>
      <c r="BF72" s="169" t="str">
        <f t="shared" si="56"/>
        <v>-</v>
      </c>
      <c r="BG72" s="169" t="str">
        <f t="shared" si="56"/>
        <v>-</v>
      </c>
      <c r="BH72" s="169" t="str">
        <f t="shared" si="56"/>
        <v>-</v>
      </c>
      <c r="BI72" s="169" t="str">
        <f t="shared" si="56"/>
        <v>-</v>
      </c>
      <c r="BJ72" s="169" t="str">
        <f t="shared" si="56"/>
        <v>-</v>
      </c>
      <c r="BK72" s="169">
        <f t="shared" si="56"/>
        <v>1</v>
      </c>
      <c r="BL72" s="169" t="str">
        <f t="shared" si="56"/>
        <v>-</v>
      </c>
      <c r="BM72" s="169" t="str">
        <f t="shared" si="56"/>
        <v>-</v>
      </c>
      <c r="BO72" s="169" t="str">
        <f t="shared" si="57"/>
        <v>-</v>
      </c>
      <c r="BP72" s="169" t="str">
        <f t="shared" si="57"/>
        <v>-</v>
      </c>
      <c r="BQ72" s="169" t="str">
        <f t="shared" si="57"/>
        <v>-</v>
      </c>
      <c r="BR72" s="169" t="str">
        <f t="shared" si="57"/>
        <v>-</v>
      </c>
      <c r="BS72" s="169" t="str">
        <f t="shared" si="57"/>
        <v>-</v>
      </c>
      <c r="BT72" s="169" t="str">
        <f t="shared" si="57"/>
        <v>-</v>
      </c>
      <c r="BU72" s="169" t="str">
        <f t="shared" si="57"/>
        <v>-</v>
      </c>
      <c r="BV72" s="169" t="str">
        <f t="shared" si="57"/>
        <v>-</v>
      </c>
      <c r="BW72" s="169" t="str">
        <f t="shared" si="57"/>
        <v>-</v>
      </c>
      <c r="BX72" s="169" t="str">
        <f t="shared" si="57"/>
        <v>-</v>
      </c>
      <c r="BY72" s="169" t="str">
        <f t="shared" si="57"/>
        <v>-</v>
      </c>
      <c r="BZ72" s="169" t="str">
        <f t="shared" si="57"/>
        <v>-</v>
      </c>
      <c r="CB72" s="169"/>
      <c r="CC72" s="169"/>
      <c r="CD72" s="169"/>
      <c r="CE72" s="169"/>
      <c r="CF72" s="169"/>
      <c r="CG72" s="169"/>
      <c r="CH72" s="169"/>
      <c r="CI72" s="169"/>
      <c r="CJ72" s="169"/>
      <c r="CK72" s="169"/>
      <c r="CL72" s="169"/>
      <c r="CM72" s="169"/>
    </row>
    <row r="73" spans="1:91">
      <c r="A73" s="53" t="s">
        <v>109</v>
      </c>
      <c r="B73" s="2" t="s">
        <v>110</v>
      </c>
      <c r="C73" s="158"/>
      <c r="D73" s="158">
        <v>7</v>
      </c>
      <c r="E73" s="158">
        <v>7</v>
      </c>
      <c r="F73" s="158"/>
      <c r="G73" s="176"/>
      <c r="H73" s="162">
        <f t="shared" si="58"/>
        <v>51.851851851851848</v>
      </c>
      <c r="I73" s="2">
        <f>J73+N73</f>
        <v>108</v>
      </c>
      <c r="J73" s="2">
        <f t="shared" si="53"/>
        <v>56</v>
      </c>
      <c r="K73" s="2">
        <v>30</v>
      </c>
      <c r="L73" s="2"/>
      <c r="M73" s="2">
        <v>26</v>
      </c>
      <c r="N73" s="2">
        <v>52</v>
      </c>
      <c r="O73" s="2"/>
      <c r="P73" s="2"/>
      <c r="Q73" s="2"/>
      <c r="R73" s="2"/>
      <c r="S73" s="2"/>
      <c r="T73" s="2"/>
      <c r="U73" s="2">
        <v>4</v>
      </c>
      <c r="V73" s="2"/>
      <c r="W73" s="2"/>
      <c r="X73" s="2"/>
      <c r="Y73" s="2"/>
      <c r="Z73" s="2"/>
      <c r="AB73" s="170" t="str">
        <f t="shared" si="54"/>
        <v>-</v>
      </c>
      <c r="AC73" s="170" t="str">
        <f t="shared" si="54"/>
        <v>-</v>
      </c>
      <c r="AD73" s="170" t="str">
        <f t="shared" si="54"/>
        <v>-</v>
      </c>
      <c r="AE73" s="170" t="str">
        <f t="shared" si="54"/>
        <v>-</v>
      </c>
      <c r="AF73" s="170" t="str">
        <f t="shared" si="54"/>
        <v>-</v>
      </c>
      <c r="AG73" s="170" t="str">
        <f t="shared" si="54"/>
        <v>-</v>
      </c>
      <c r="AH73" s="170" t="str">
        <f t="shared" si="54"/>
        <v>-</v>
      </c>
      <c r="AI73" s="170" t="str">
        <f t="shared" si="54"/>
        <v>-</v>
      </c>
      <c r="AJ73" s="170" t="str">
        <f t="shared" si="54"/>
        <v>-</v>
      </c>
      <c r="AK73" s="170" t="str">
        <f t="shared" si="54"/>
        <v>-</v>
      </c>
      <c r="AL73" s="170" t="str">
        <f t="shared" si="54"/>
        <v>-</v>
      </c>
      <c r="AM73" s="170" t="str">
        <f t="shared" si="54"/>
        <v>-</v>
      </c>
      <c r="AO73" s="169" t="str">
        <f t="shared" si="55"/>
        <v>-</v>
      </c>
      <c r="AP73" s="169" t="str">
        <f t="shared" si="55"/>
        <v>-</v>
      </c>
      <c r="AQ73" s="169" t="str">
        <f t="shared" si="55"/>
        <v>-</v>
      </c>
      <c r="AR73" s="169" t="str">
        <f t="shared" si="55"/>
        <v>-</v>
      </c>
      <c r="AS73" s="169" t="str">
        <f t="shared" si="55"/>
        <v>-</v>
      </c>
      <c r="AT73" s="169" t="str">
        <f t="shared" si="55"/>
        <v>-</v>
      </c>
      <c r="AU73" s="169">
        <f t="shared" si="55"/>
        <v>1</v>
      </c>
      <c r="AV73" s="169" t="str">
        <f t="shared" si="55"/>
        <v>-</v>
      </c>
      <c r="AW73" s="169" t="str">
        <f t="shared" si="55"/>
        <v>-</v>
      </c>
      <c r="AX73" s="169" t="str">
        <f t="shared" si="55"/>
        <v>-</v>
      </c>
      <c r="AY73" s="169" t="str">
        <f t="shared" si="55"/>
        <v>-</v>
      </c>
      <c r="AZ73" s="169" t="str">
        <f t="shared" si="55"/>
        <v>-</v>
      </c>
      <c r="BB73" s="169" t="str">
        <f t="shared" si="56"/>
        <v>-</v>
      </c>
      <c r="BC73" s="169" t="str">
        <f t="shared" si="56"/>
        <v>-</v>
      </c>
      <c r="BD73" s="169" t="str">
        <f t="shared" si="56"/>
        <v>-</v>
      </c>
      <c r="BE73" s="169" t="str">
        <f t="shared" si="56"/>
        <v>-</v>
      </c>
      <c r="BF73" s="169" t="str">
        <f t="shared" si="56"/>
        <v>-</v>
      </c>
      <c r="BG73" s="169" t="str">
        <f t="shared" si="56"/>
        <v>-</v>
      </c>
      <c r="BH73" s="169">
        <f t="shared" si="56"/>
        <v>1</v>
      </c>
      <c r="BI73" s="169" t="str">
        <f t="shared" si="56"/>
        <v>-</v>
      </c>
      <c r="BJ73" s="169" t="str">
        <f t="shared" si="56"/>
        <v>-</v>
      </c>
      <c r="BK73" s="169" t="str">
        <f t="shared" si="56"/>
        <v>-</v>
      </c>
      <c r="BL73" s="169" t="str">
        <f t="shared" si="56"/>
        <v>-</v>
      </c>
      <c r="BM73" s="169" t="str">
        <f t="shared" si="56"/>
        <v>-</v>
      </c>
      <c r="BO73" s="169" t="str">
        <f t="shared" si="57"/>
        <v>-</v>
      </c>
      <c r="BP73" s="169" t="str">
        <f t="shared" si="57"/>
        <v>-</v>
      </c>
      <c r="BQ73" s="169" t="str">
        <f t="shared" si="57"/>
        <v>-</v>
      </c>
      <c r="BR73" s="169" t="str">
        <f t="shared" si="57"/>
        <v>-</v>
      </c>
      <c r="BS73" s="169" t="str">
        <f t="shared" si="57"/>
        <v>-</v>
      </c>
      <c r="BT73" s="169" t="str">
        <f t="shared" si="57"/>
        <v>-</v>
      </c>
      <c r="BU73" s="169" t="str">
        <f t="shared" si="57"/>
        <v>-</v>
      </c>
      <c r="BV73" s="169" t="str">
        <f t="shared" si="57"/>
        <v>-</v>
      </c>
      <c r="BW73" s="169" t="str">
        <f t="shared" si="57"/>
        <v>-</v>
      </c>
      <c r="BX73" s="169" t="str">
        <f t="shared" si="57"/>
        <v>-</v>
      </c>
      <c r="BY73" s="169" t="str">
        <f t="shared" si="57"/>
        <v>-</v>
      </c>
      <c r="BZ73" s="169" t="str">
        <f t="shared" si="57"/>
        <v>-</v>
      </c>
      <c r="CB73" s="169"/>
      <c r="CC73" s="169"/>
      <c r="CD73" s="169"/>
      <c r="CE73" s="169"/>
      <c r="CF73" s="169"/>
      <c r="CG73" s="169"/>
      <c r="CH73" s="169"/>
      <c r="CI73" s="169"/>
      <c r="CJ73" s="169"/>
      <c r="CK73" s="169"/>
      <c r="CL73" s="169"/>
      <c r="CM73" s="169"/>
    </row>
    <row r="74" spans="1:91">
      <c r="A74" s="54" t="s">
        <v>111</v>
      </c>
      <c r="B74" s="69" t="s">
        <v>112</v>
      </c>
      <c r="C74" s="1"/>
      <c r="D74" s="1"/>
      <c r="E74" s="1"/>
      <c r="F74" s="1"/>
      <c r="G74" s="1"/>
      <c r="H74" s="161">
        <f t="shared" si="58"/>
        <v>34.126984126984127</v>
      </c>
      <c r="I74" s="1">
        <f t="shared" ref="I74:Z74" si="59">SUM(I75:I83)</f>
        <v>756</v>
      </c>
      <c r="J74" s="1">
        <f t="shared" si="59"/>
        <v>258</v>
      </c>
      <c r="K74" s="1">
        <f t="shared" si="59"/>
        <v>164</v>
      </c>
      <c r="L74" s="1">
        <f t="shared" si="59"/>
        <v>12</v>
      </c>
      <c r="M74" s="1">
        <f t="shared" si="59"/>
        <v>82</v>
      </c>
      <c r="N74" s="1">
        <f t="shared" si="59"/>
        <v>498</v>
      </c>
      <c r="O74" s="1">
        <f t="shared" si="59"/>
        <v>0</v>
      </c>
      <c r="P74" s="1">
        <f t="shared" si="59"/>
        <v>0</v>
      </c>
      <c r="Q74" s="1">
        <f t="shared" si="59"/>
        <v>0</v>
      </c>
      <c r="R74" s="1">
        <f t="shared" si="59"/>
        <v>0</v>
      </c>
      <c r="S74" s="1">
        <f t="shared" si="59"/>
        <v>0</v>
      </c>
      <c r="T74" s="1">
        <f t="shared" si="59"/>
        <v>0</v>
      </c>
      <c r="U74" s="1">
        <f t="shared" si="59"/>
        <v>0</v>
      </c>
      <c r="V74" s="1">
        <f t="shared" si="59"/>
        <v>0</v>
      </c>
      <c r="W74" s="1">
        <f t="shared" si="59"/>
        <v>7</v>
      </c>
      <c r="X74" s="1">
        <f t="shared" si="59"/>
        <v>3</v>
      </c>
      <c r="Y74" s="1">
        <f t="shared" si="59"/>
        <v>0</v>
      </c>
      <c r="Z74" s="1">
        <f t="shared" si="59"/>
        <v>12</v>
      </c>
      <c r="AB74" s="171">
        <f t="shared" ref="AB74:CM74" si="60">SUM(AB75:AB83)</f>
        <v>0</v>
      </c>
      <c r="AC74" s="171">
        <f t="shared" si="60"/>
        <v>0</v>
      </c>
      <c r="AD74" s="171">
        <f t="shared" si="60"/>
        <v>0</v>
      </c>
      <c r="AE74" s="171">
        <f t="shared" si="60"/>
        <v>0</v>
      </c>
      <c r="AF74" s="171">
        <f t="shared" si="60"/>
        <v>0</v>
      </c>
      <c r="AG74" s="171">
        <f t="shared" si="60"/>
        <v>0</v>
      </c>
      <c r="AH74" s="171">
        <f t="shared" si="60"/>
        <v>0</v>
      </c>
      <c r="AI74" s="171">
        <f t="shared" si="60"/>
        <v>0</v>
      </c>
      <c r="AJ74" s="171">
        <f t="shared" si="60"/>
        <v>0</v>
      </c>
      <c r="AK74" s="171">
        <f t="shared" si="60"/>
        <v>0</v>
      </c>
      <c r="AL74" s="171">
        <f t="shared" si="60"/>
        <v>0</v>
      </c>
      <c r="AM74" s="171">
        <f t="shared" si="60"/>
        <v>0</v>
      </c>
      <c r="AO74" s="171">
        <f t="shared" si="60"/>
        <v>0</v>
      </c>
      <c r="AP74" s="171">
        <f t="shared" si="60"/>
        <v>0</v>
      </c>
      <c r="AQ74" s="171">
        <f t="shared" si="60"/>
        <v>0</v>
      </c>
      <c r="AR74" s="171">
        <f t="shared" si="60"/>
        <v>0</v>
      </c>
      <c r="AS74" s="171">
        <f t="shared" si="60"/>
        <v>0</v>
      </c>
      <c r="AT74" s="171">
        <f t="shared" si="60"/>
        <v>0</v>
      </c>
      <c r="AU74" s="171">
        <f t="shared" si="60"/>
        <v>0</v>
      </c>
      <c r="AV74" s="171">
        <f t="shared" si="60"/>
        <v>0</v>
      </c>
      <c r="AW74" s="171">
        <f t="shared" si="60"/>
        <v>2</v>
      </c>
      <c r="AX74" s="171">
        <f t="shared" si="60"/>
        <v>1</v>
      </c>
      <c r="AY74" s="171">
        <f t="shared" si="60"/>
        <v>0</v>
      </c>
      <c r="AZ74" s="171">
        <f t="shared" si="60"/>
        <v>3</v>
      </c>
      <c r="BB74" s="171">
        <f t="shared" si="60"/>
        <v>0</v>
      </c>
      <c r="BC74" s="171">
        <f t="shared" si="60"/>
        <v>0</v>
      </c>
      <c r="BD74" s="171">
        <f t="shared" si="60"/>
        <v>0</v>
      </c>
      <c r="BE74" s="171">
        <f t="shared" si="60"/>
        <v>0</v>
      </c>
      <c r="BF74" s="171">
        <f t="shared" si="60"/>
        <v>0</v>
      </c>
      <c r="BG74" s="171">
        <f t="shared" si="60"/>
        <v>0</v>
      </c>
      <c r="BH74" s="171">
        <f t="shared" si="60"/>
        <v>0</v>
      </c>
      <c r="BI74" s="171">
        <f t="shared" si="60"/>
        <v>0</v>
      </c>
      <c r="BJ74" s="171">
        <f t="shared" si="60"/>
        <v>0</v>
      </c>
      <c r="BK74" s="171">
        <f t="shared" si="60"/>
        <v>0</v>
      </c>
      <c r="BL74" s="171">
        <f t="shared" si="60"/>
        <v>0</v>
      </c>
      <c r="BM74" s="171">
        <f t="shared" si="60"/>
        <v>0</v>
      </c>
      <c r="BO74" s="171">
        <f t="shared" si="60"/>
        <v>0</v>
      </c>
      <c r="BP74" s="171">
        <f t="shared" si="60"/>
        <v>0</v>
      </c>
      <c r="BQ74" s="171">
        <f t="shared" si="60"/>
        <v>0</v>
      </c>
      <c r="BR74" s="171">
        <f t="shared" si="60"/>
        <v>0</v>
      </c>
      <c r="BS74" s="171">
        <f t="shared" si="60"/>
        <v>0</v>
      </c>
      <c r="BT74" s="171">
        <f t="shared" si="60"/>
        <v>0</v>
      </c>
      <c r="BU74" s="171">
        <f t="shared" si="60"/>
        <v>0</v>
      </c>
      <c r="BV74" s="171">
        <f t="shared" si="60"/>
        <v>0</v>
      </c>
      <c r="BW74" s="171">
        <f t="shared" si="60"/>
        <v>0</v>
      </c>
      <c r="BX74" s="171">
        <f t="shared" si="60"/>
        <v>0</v>
      </c>
      <c r="BY74" s="171">
        <f t="shared" si="60"/>
        <v>0</v>
      </c>
      <c r="BZ74" s="171">
        <f t="shared" si="60"/>
        <v>0</v>
      </c>
      <c r="CB74" s="171">
        <f t="shared" si="60"/>
        <v>0</v>
      </c>
      <c r="CC74" s="171">
        <f t="shared" si="60"/>
        <v>0</v>
      </c>
      <c r="CD74" s="171">
        <f t="shared" si="60"/>
        <v>0</v>
      </c>
      <c r="CE74" s="171">
        <f t="shared" si="60"/>
        <v>0</v>
      </c>
      <c r="CF74" s="171">
        <f t="shared" si="60"/>
        <v>0</v>
      </c>
      <c r="CG74" s="171">
        <f t="shared" si="60"/>
        <v>0</v>
      </c>
      <c r="CH74" s="171">
        <f t="shared" si="60"/>
        <v>0</v>
      </c>
      <c r="CI74" s="171">
        <f t="shared" si="60"/>
        <v>0</v>
      </c>
      <c r="CJ74" s="171">
        <f t="shared" si="60"/>
        <v>0</v>
      </c>
      <c r="CK74" s="171">
        <f t="shared" si="60"/>
        <v>0</v>
      </c>
      <c r="CL74" s="171">
        <f t="shared" si="60"/>
        <v>0</v>
      </c>
      <c r="CM74" s="171">
        <f t="shared" si="60"/>
        <v>0</v>
      </c>
    </row>
    <row r="75" spans="1:91">
      <c r="A75" s="77" t="s">
        <v>113</v>
      </c>
      <c r="B75" s="2" t="s">
        <v>240</v>
      </c>
      <c r="C75" s="64"/>
      <c r="D75" s="64">
        <v>12</v>
      </c>
      <c r="E75" s="64"/>
      <c r="F75" s="64"/>
      <c r="G75" s="64"/>
      <c r="H75" s="162">
        <f t="shared" si="58"/>
        <v>32.592592592592595</v>
      </c>
      <c r="I75" s="2">
        <f>J75+N75</f>
        <v>135</v>
      </c>
      <c r="J75" s="2">
        <f t="shared" ref="J75:J83" si="61">O75*O$6+P75*P$6+Q75*Q$6+R75*R$6+S75*S$6+T75*T$6+U75*U$6+V75*V$6+W75*W$6+X75*X$6+Y75*Y$6+Z75*Z$6</f>
        <v>44</v>
      </c>
      <c r="K75" s="2">
        <v>34</v>
      </c>
      <c r="L75" s="2"/>
      <c r="M75" s="2">
        <v>10</v>
      </c>
      <c r="N75" s="2">
        <v>91</v>
      </c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>
        <v>4</v>
      </c>
      <c r="AB75" s="170" t="str">
        <f t="shared" ref="AB75:AM83" si="62">IF(ISERROR(SEARCH(AB$7,$C75,1)),"-",IF(COUNTIF($C75,AB$7)=1,1,IF(ISERROR(SEARCH(CONCATENATE(AB$7,","),$C75,1)),IF(ISERROR(SEARCH(CONCATENATE(",",AB$7),$C75,1)),"-",1),1)))</f>
        <v>-</v>
      </c>
      <c r="AC75" s="170" t="str">
        <f t="shared" si="62"/>
        <v>-</v>
      </c>
      <c r="AD75" s="170" t="str">
        <f t="shared" si="62"/>
        <v>-</v>
      </c>
      <c r="AE75" s="170" t="str">
        <f t="shared" si="62"/>
        <v>-</v>
      </c>
      <c r="AF75" s="170" t="str">
        <f t="shared" si="62"/>
        <v>-</v>
      </c>
      <c r="AG75" s="170" t="str">
        <f t="shared" si="62"/>
        <v>-</v>
      </c>
      <c r="AH75" s="170" t="str">
        <f t="shared" si="62"/>
        <v>-</v>
      </c>
      <c r="AI75" s="170" t="str">
        <f t="shared" si="62"/>
        <v>-</v>
      </c>
      <c r="AJ75" s="170" t="str">
        <f t="shared" si="62"/>
        <v>-</v>
      </c>
      <c r="AK75" s="170" t="str">
        <f t="shared" si="62"/>
        <v>-</v>
      </c>
      <c r="AL75" s="170" t="str">
        <f t="shared" si="62"/>
        <v>-</v>
      </c>
      <c r="AM75" s="170" t="str">
        <f t="shared" si="62"/>
        <v>-</v>
      </c>
      <c r="AO75" s="169" t="str">
        <f t="shared" ref="AO75:AZ83" si="63">IF(ISERROR(SEARCH(AO$7,$D75,1)),"-",IF(COUNTIF($D75,AO$7)=1,1,IF(ISERROR(SEARCH(CONCATENATE(AO$7,","),$D75,1)),IF(ISERROR(SEARCH(CONCATENATE(",",AO$7),$D75,1)),"-",1),1)))</f>
        <v>-</v>
      </c>
      <c r="AP75" s="169" t="str">
        <f t="shared" si="63"/>
        <v>-</v>
      </c>
      <c r="AQ75" s="169" t="str">
        <f t="shared" si="63"/>
        <v>-</v>
      </c>
      <c r="AR75" s="169" t="str">
        <f t="shared" si="63"/>
        <v>-</v>
      </c>
      <c r="AS75" s="169" t="str">
        <f t="shared" si="63"/>
        <v>-</v>
      </c>
      <c r="AT75" s="169" t="str">
        <f t="shared" si="63"/>
        <v>-</v>
      </c>
      <c r="AU75" s="169" t="str">
        <f t="shared" si="63"/>
        <v>-</v>
      </c>
      <c r="AV75" s="169" t="str">
        <f t="shared" si="63"/>
        <v>-</v>
      </c>
      <c r="AW75" s="169" t="str">
        <f t="shared" si="63"/>
        <v>-</v>
      </c>
      <c r="AX75" s="169" t="str">
        <f t="shared" si="63"/>
        <v>-</v>
      </c>
      <c r="AY75" s="169" t="str">
        <f t="shared" si="63"/>
        <v>-</v>
      </c>
      <c r="AZ75" s="169">
        <f t="shared" si="63"/>
        <v>1</v>
      </c>
      <c r="BB75" s="169" t="str">
        <f t="shared" ref="BB75:BM83" si="64">IF(ISERROR(SEARCH(BB$7,$E75,1)),"-",IF(COUNTIF($E75,BB$7)=1,1,IF(ISERROR(SEARCH(CONCATENATE(BB$7,","),$E75,1)),IF(ISERROR(SEARCH(CONCATENATE(",",BB$7),$E75,1)),"-",1),1)))</f>
        <v>-</v>
      </c>
      <c r="BC75" s="169" t="str">
        <f t="shared" si="64"/>
        <v>-</v>
      </c>
      <c r="BD75" s="169" t="str">
        <f t="shared" si="64"/>
        <v>-</v>
      </c>
      <c r="BE75" s="169" t="str">
        <f t="shared" si="64"/>
        <v>-</v>
      </c>
      <c r="BF75" s="169" t="str">
        <f t="shared" si="64"/>
        <v>-</v>
      </c>
      <c r="BG75" s="169" t="str">
        <f t="shared" si="64"/>
        <v>-</v>
      </c>
      <c r="BH75" s="169" t="str">
        <f t="shared" si="64"/>
        <v>-</v>
      </c>
      <c r="BI75" s="169" t="str">
        <f t="shared" si="64"/>
        <v>-</v>
      </c>
      <c r="BJ75" s="169" t="str">
        <f t="shared" si="64"/>
        <v>-</v>
      </c>
      <c r="BK75" s="169" t="str">
        <f t="shared" si="64"/>
        <v>-</v>
      </c>
      <c r="BL75" s="169" t="str">
        <f t="shared" si="64"/>
        <v>-</v>
      </c>
      <c r="BM75" s="169" t="str">
        <f t="shared" si="64"/>
        <v>-</v>
      </c>
      <c r="BO75" s="169" t="str">
        <f t="shared" ref="BO75:BZ83" si="65">IF(ISERROR(SEARCH(BO$7,$F75,1)),"-",IF(COUNTIF($F75,BO$7)=1,1,IF(ISERROR(SEARCH(CONCATENATE(BO$7,","),$F75,1)),IF(ISERROR(SEARCH(CONCATENATE(",",BO$7),$F75,1)),"-",1),1)))</f>
        <v>-</v>
      </c>
      <c r="BP75" s="169" t="str">
        <f t="shared" si="65"/>
        <v>-</v>
      </c>
      <c r="BQ75" s="169" t="str">
        <f t="shared" si="65"/>
        <v>-</v>
      </c>
      <c r="BR75" s="169" t="str">
        <f t="shared" si="65"/>
        <v>-</v>
      </c>
      <c r="BS75" s="169" t="str">
        <f t="shared" si="65"/>
        <v>-</v>
      </c>
      <c r="BT75" s="169" t="str">
        <f t="shared" si="65"/>
        <v>-</v>
      </c>
      <c r="BU75" s="169" t="str">
        <f t="shared" si="65"/>
        <v>-</v>
      </c>
      <c r="BV75" s="169" t="str">
        <f t="shared" si="65"/>
        <v>-</v>
      </c>
      <c r="BW75" s="169" t="str">
        <f t="shared" si="65"/>
        <v>-</v>
      </c>
      <c r="BX75" s="169" t="str">
        <f t="shared" si="65"/>
        <v>-</v>
      </c>
      <c r="BY75" s="169" t="str">
        <f t="shared" si="65"/>
        <v>-</v>
      </c>
      <c r="BZ75" s="169" t="str">
        <f t="shared" si="65"/>
        <v>-</v>
      </c>
      <c r="CB75" s="169"/>
      <c r="CC75" s="169"/>
      <c r="CD75" s="169"/>
      <c r="CE75" s="169"/>
      <c r="CF75" s="169"/>
      <c r="CG75" s="169"/>
      <c r="CH75" s="169"/>
      <c r="CI75" s="169"/>
      <c r="CJ75" s="169"/>
      <c r="CK75" s="169"/>
      <c r="CL75" s="169"/>
      <c r="CM75" s="169"/>
    </row>
    <row r="76" spans="1:91">
      <c r="A76" s="77"/>
      <c r="B76" t="s">
        <v>152</v>
      </c>
      <c r="C76" s="158"/>
      <c r="D76" s="64"/>
      <c r="E76" s="64"/>
      <c r="F76" s="64"/>
      <c r="G76" s="64"/>
      <c r="H76" s="162"/>
      <c r="I76" s="2"/>
      <c r="J76" s="2">
        <f t="shared" si="61"/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B76" s="170" t="str">
        <f t="shared" si="62"/>
        <v>-</v>
      </c>
      <c r="AC76" s="170" t="str">
        <f t="shared" si="62"/>
        <v>-</v>
      </c>
      <c r="AD76" s="170" t="str">
        <f t="shared" si="62"/>
        <v>-</v>
      </c>
      <c r="AE76" s="170" t="str">
        <f t="shared" si="62"/>
        <v>-</v>
      </c>
      <c r="AF76" s="170" t="str">
        <f t="shared" si="62"/>
        <v>-</v>
      </c>
      <c r="AG76" s="170" t="str">
        <f t="shared" si="62"/>
        <v>-</v>
      </c>
      <c r="AH76" s="170" t="str">
        <f t="shared" si="62"/>
        <v>-</v>
      </c>
      <c r="AI76" s="170" t="str">
        <f t="shared" si="62"/>
        <v>-</v>
      </c>
      <c r="AJ76" s="170" t="str">
        <f t="shared" si="62"/>
        <v>-</v>
      </c>
      <c r="AK76" s="170" t="str">
        <f t="shared" si="62"/>
        <v>-</v>
      </c>
      <c r="AL76" s="170" t="str">
        <f t="shared" si="62"/>
        <v>-</v>
      </c>
      <c r="AM76" s="170" t="str">
        <f t="shared" si="62"/>
        <v>-</v>
      </c>
      <c r="AO76" s="169" t="str">
        <f t="shared" si="63"/>
        <v>-</v>
      </c>
      <c r="AP76" s="169" t="str">
        <f t="shared" si="63"/>
        <v>-</v>
      </c>
      <c r="AQ76" s="169" t="str">
        <f t="shared" si="63"/>
        <v>-</v>
      </c>
      <c r="AR76" s="169" t="str">
        <f t="shared" si="63"/>
        <v>-</v>
      </c>
      <c r="AS76" s="169" t="str">
        <f t="shared" si="63"/>
        <v>-</v>
      </c>
      <c r="AT76" s="169" t="str">
        <f t="shared" si="63"/>
        <v>-</v>
      </c>
      <c r="AU76" s="169" t="str">
        <f t="shared" si="63"/>
        <v>-</v>
      </c>
      <c r="AV76" s="169" t="str">
        <f t="shared" si="63"/>
        <v>-</v>
      </c>
      <c r="AW76" s="169" t="str">
        <f t="shared" si="63"/>
        <v>-</v>
      </c>
      <c r="AX76" s="169" t="str">
        <f t="shared" si="63"/>
        <v>-</v>
      </c>
      <c r="AY76" s="169" t="str">
        <f t="shared" si="63"/>
        <v>-</v>
      </c>
      <c r="AZ76" s="169" t="str">
        <f t="shared" si="63"/>
        <v>-</v>
      </c>
      <c r="BB76" s="169" t="str">
        <f t="shared" si="64"/>
        <v>-</v>
      </c>
      <c r="BC76" s="169" t="str">
        <f t="shared" si="64"/>
        <v>-</v>
      </c>
      <c r="BD76" s="169" t="str">
        <f t="shared" si="64"/>
        <v>-</v>
      </c>
      <c r="BE76" s="169" t="str">
        <f t="shared" si="64"/>
        <v>-</v>
      </c>
      <c r="BF76" s="169" t="str">
        <f t="shared" si="64"/>
        <v>-</v>
      </c>
      <c r="BG76" s="169" t="str">
        <f t="shared" si="64"/>
        <v>-</v>
      </c>
      <c r="BH76" s="169" t="str">
        <f t="shared" si="64"/>
        <v>-</v>
      </c>
      <c r="BI76" s="169" t="str">
        <f t="shared" si="64"/>
        <v>-</v>
      </c>
      <c r="BJ76" s="169" t="str">
        <f t="shared" si="64"/>
        <v>-</v>
      </c>
      <c r="BK76" s="169" t="str">
        <f t="shared" si="64"/>
        <v>-</v>
      </c>
      <c r="BL76" s="169" t="str">
        <f t="shared" si="64"/>
        <v>-</v>
      </c>
      <c r="BM76" s="169" t="str">
        <f t="shared" si="64"/>
        <v>-</v>
      </c>
      <c r="BO76" s="169" t="str">
        <f t="shared" si="65"/>
        <v>-</v>
      </c>
      <c r="BP76" s="169" t="str">
        <f t="shared" si="65"/>
        <v>-</v>
      </c>
      <c r="BQ76" s="169" t="str">
        <f t="shared" si="65"/>
        <v>-</v>
      </c>
      <c r="BR76" s="169" t="str">
        <f t="shared" si="65"/>
        <v>-</v>
      </c>
      <c r="BS76" s="169" t="str">
        <f t="shared" si="65"/>
        <v>-</v>
      </c>
      <c r="BT76" s="169" t="str">
        <f t="shared" si="65"/>
        <v>-</v>
      </c>
      <c r="BU76" s="169" t="str">
        <f t="shared" si="65"/>
        <v>-</v>
      </c>
      <c r="BV76" s="169" t="str">
        <f t="shared" si="65"/>
        <v>-</v>
      </c>
      <c r="BW76" s="169" t="str">
        <f t="shared" si="65"/>
        <v>-</v>
      </c>
      <c r="BX76" s="169" t="str">
        <f t="shared" si="65"/>
        <v>-</v>
      </c>
      <c r="BY76" s="169" t="str">
        <f t="shared" si="65"/>
        <v>-</v>
      </c>
      <c r="BZ76" s="169" t="str">
        <f t="shared" si="65"/>
        <v>-</v>
      </c>
      <c r="CB76" s="169"/>
      <c r="CC76" s="169"/>
      <c r="CD76" s="169"/>
      <c r="CE76" s="169"/>
      <c r="CF76" s="169"/>
      <c r="CG76" s="169"/>
      <c r="CH76" s="169"/>
      <c r="CI76" s="169"/>
      <c r="CJ76" s="169"/>
      <c r="CK76" s="169"/>
      <c r="CL76" s="169"/>
      <c r="CM76" s="169"/>
    </row>
    <row r="77" spans="1:91">
      <c r="A77" s="53" t="s">
        <v>114</v>
      </c>
      <c r="B77" s="2" t="s">
        <v>238</v>
      </c>
      <c r="C77" s="64"/>
      <c r="D77" s="64">
        <v>9</v>
      </c>
      <c r="E77" s="64"/>
      <c r="F77" s="64"/>
      <c r="G77" s="64"/>
      <c r="H77" s="162">
        <f>J77/I77*100</f>
        <v>35.555555555555557</v>
      </c>
      <c r="I77" s="2">
        <f>J77+N77</f>
        <v>135</v>
      </c>
      <c r="J77" s="2">
        <f t="shared" si="61"/>
        <v>48</v>
      </c>
      <c r="K77" s="2">
        <v>38</v>
      </c>
      <c r="L77" s="2"/>
      <c r="M77" s="2">
        <v>10</v>
      </c>
      <c r="N77" s="2">
        <v>87</v>
      </c>
      <c r="O77" s="2"/>
      <c r="P77" s="2"/>
      <c r="Q77" s="2"/>
      <c r="R77" s="2"/>
      <c r="S77" s="2"/>
      <c r="T77" s="2"/>
      <c r="U77" s="2"/>
      <c r="V77" s="2"/>
      <c r="W77" s="2">
        <v>4</v>
      </c>
      <c r="X77" s="2"/>
      <c r="Y77" s="2"/>
      <c r="Z77" s="2"/>
      <c r="AB77" s="170" t="str">
        <f t="shared" si="62"/>
        <v>-</v>
      </c>
      <c r="AC77" s="170" t="str">
        <f t="shared" si="62"/>
        <v>-</v>
      </c>
      <c r="AD77" s="170" t="str">
        <f t="shared" si="62"/>
        <v>-</v>
      </c>
      <c r="AE77" s="170" t="str">
        <f t="shared" si="62"/>
        <v>-</v>
      </c>
      <c r="AF77" s="170" t="str">
        <f t="shared" si="62"/>
        <v>-</v>
      </c>
      <c r="AG77" s="170" t="str">
        <f t="shared" si="62"/>
        <v>-</v>
      </c>
      <c r="AH77" s="170" t="str">
        <f t="shared" si="62"/>
        <v>-</v>
      </c>
      <c r="AI77" s="170" t="str">
        <f t="shared" si="62"/>
        <v>-</v>
      </c>
      <c r="AJ77" s="170" t="str">
        <f t="shared" si="62"/>
        <v>-</v>
      </c>
      <c r="AK77" s="170" t="str">
        <f t="shared" si="62"/>
        <v>-</v>
      </c>
      <c r="AL77" s="170" t="str">
        <f t="shared" si="62"/>
        <v>-</v>
      </c>
      <c r="AM77" s="170" t="str">
        <f t="shared" si="62"/>
        <v>-</v>
      </c>
      <c r="AO77" s="169" t="str">
        <f t="shared" si="63"/>
        <v>-</v>
      </c>
      <c r="AP77" s="169" t="str">
        <f t="shared" si="63"/>
        <v>-</v>
      </c>
      <c r="AQ77" s="169" t="str">
        <f t="shared" si="63"/>
        <v>-</v>
      </c>
      <c r="AR77" s="169" t="str">
        <f t="shared" si="63"/>
        <v>-</v>
      </c>
      <c r="AS77" s="169" t="str">
        <f t="shared" si="63"/>
        <v>-</v>
      </c>
      <c r="AT77" s="169" t="str">
        <f t="shared" si="63"/>
        <v>-</v>
      </c>
      <c r="AU77" s="169" t="str">
        <f t="shared" si="63"/>
        <v>-</v>
      </c>
      <c r="AV77" s="169" t="str">
        <f t="shared" si="63"/>
        <v>-</v>
      </c>
      <c r="AW77" s="169">
        <f t="shared" si="63"/>
        <v>1</v>
      </c>
      <c r="AX77" s="169" t="str">
        <f t="shared" si="63"/>
        <v>-</v>
      </c>
      <c r="AY77" s="169" t="str">
        <f t="shared" si="63"/>
        <v>-</v>
      </c>
      <c r="AZ77" s="169" t="str">
        <f t="shared" si="63"/>
        <v>-</v>
      </c>
      <c r="BB77" s="169" t="str">
        <f t="shared" si="64"/>
        <v>-</v>
      </c>
      <c r="BC77" s="169" t="str">
        <f t="shared" si="64"/>
        <v>-</v>
      </c>
      <c r="BD77" s="169" t="str">
        <f t="shared" si="64"/>
        <v>-</v>
      </c>
      <c r="BE77" s="169" t="str">
        <f t="shared" si="64"/>
        <v>-</v>
      </c>
      <c r="BF77" s="169" t="str">
        <f t="shared" si="64"/>
        <v>-</v>
      </c>
      <c r="BG77" s="169" t="str">
        <f t="shared" si="64"/>
        <v>-</v>
      </c>
      <c r="BH77" s="169" t="str">
        <f t="shared" si="64"/>
        <v>-</v>
      </c>
      <c r="BI77" s="169" t="str">
        <f t="shared" si="64"/>
        <v>-</v>
      </c>
      <c r="BJ77" s="169" t="str">
        <f t="shared" si="64"/>
        <v>-</v>
      </c>
      <c r="BK77" s="169" t="str">
        <f t="shared" si="64"/>
        <v>-</v>
      </c>
      <c r="BL77" s="169" t="str">
        <f t="shared" si="64"/>
        <v>-</v>
      </c>
      <c r="BM77" s="169" t="str">
        <f t="shared" si="64"/>
        <v>-</v>
      </c>
      <c r="BO77" s="169" t="str">
        <f t="shared" si="65"/>
        <v>-</v>
      </c>
      <c r="BP77" s="169" t="str">
        <f t="shared" si="65"/>
        <v>-</v>
      </c>
      <c r="BQ77" s="169" t="str">
        <f t="shared" si="65"/>
        <v>-</v>
      </c>
      <c r="BR77" s="169" t="str">
        <f t="shared" si="65"/>
        <v>-</v>
      </c>
      <c r="BS77" s="169" t="str">
        <f t="shared" si="65"/>
        <v>-</v>
      </c>
      <c r="BT77" s="169" t="str">
        <f t="shared" si="65"/>
        <v>-</v>
      </c>
      <c r="BU77" s="169" t="str">
        <f t="shared" si="65"/>
        <v>-</v>
      </c>
      <c r="BV77" s="169" t="str">
        <f t="shared" si="65"/>
        <v>-</v>
      </c>
      <c r="BW77" s="169" t="str">
        <f t="shared" si="65"/>
        <v>-</v>
      </c>
      <c r="BX77" s="169" t="str">
        <f t="shared" si="65"/>
        <v>-</v>
      </c>
      <c r="BY77" s="169" t="str">
        <f t="shared" si="65"/>
        <v>-</v>
      </c>
      <c r="BZ77" s="169" t="str">
        <f t="shared" si="65"/>
        <v>-</v>
      </c>
      <c r="CB77" s="169"/>
      <c r="CC77" s="169"/>
      <c r="CD77" s="169"/>
      <c r="CE77" s="169"/>
      <c r="CF77" s="169"/>
      <c r="CG77" s="169"/>
      <c r="CH77" s="169"/>
      <c r="CI77" s="169"/>
      <c r="CJ77" s="169"/>
      <c r="CK77" s="169"/>
      <c r="CL77" s="169"/>
      <c r="CM77" s="169"/>
    </row>
    <row r="78" spans="1:91">
      <c r="A78" s="53"/>
      <c r="B78" s="2" t="s">
        <v>239</v>
      </c>
      <c r="C78" s="64"/>
      <c r="D78" s="64">
        <v>9</v>
      </c>
      <c r="E78" s="64"/>
      <c r="F78" s="64"/>
      <c r="G78" s="64"/>
      <c r="H78" s="162">
        <f>J78/I78*100</f>
        <v>33.333333333333329</v>
      </c>
      <c r="I78" s="2">
        <f>J78+N78</f>
        <v>108</v>
      </c>
      <c r="J78" s="2">
        <f t="shared" si="61"/>
        <v>36</v>
      </c>
      <c r="K78" s="2">
        <v>24</v>
      </c>
      <c r="L78" s="2">
        <v>12</v>
      </c>
      <c r="M78" s="2"/>
      <c r="N78" s="2">
        <v>72</v>
      </c>
      <c r="O78" s="3"/>
      <c r="P78" s="3"/>
      <c r="Q78" s="3"/>
      <c r="R78" s="3"/>
      <c r="S78" s="3"/>
      <c r="T78" s="3"/>
      <c r="U78" s="3"/>
      <c r="V78" s="3"/>
      <c r="W78" s="3">
        <v>3</v>
      </c>
      <c r="X78" s="3"/>
      <c r="Y78" s="3"/>
      <c r="Z78" s="3"/>
      <c r="AB78" s="170" t="str">
        <f t="shared" si="62"/>
        <v>-</v>
      </c>
      <c r="AC78" s="170" t="str">
        <f t="shared" si="62"/>
        <v>-</v>
      </c>
      <c r="AD78" s="170" t="str">
        <f t="shared" si="62"/>
        <v>-</v>
      </c>
      <c r="AE78" s="170" t="str">
        <f t="shared" si="62"/>
        <v>-</v>
      </c>
      <c r="AF78" s="170" t="str">
        <f t="shared" si="62"/>
        <v>-</v>
      </c>
      <c r="AG78" s="170" t="str">
        <f t="shared" si="62"/>
        <v>-</v>
      </c>
      <c r="AH78" s="170" t="str">
        <f t="shared" si="62"/>
        <v>-</v>
      </c>
      <c r="AI78" s="170" t="str">
        <f t="shared" si="62"/>
        <v>-</v>
      </c>
      <c r="AJ78" s="170" t="str">
        <f t="shared" si="62"/>
        <v>-</v>
      </c>
      <c r="AK78" s="170" t="str">
        <f t="shared" si="62"/>
        <v>-</v>
      </c>
      <c r="AL78" s="170" t="str">
        <f t="shared" si="62"/>
        <v>-</v>
      </c>
      <c r="AM78" s="170" t="str">
        <f t="shared" si="62"/>
        <v>-</v>
      </c>
      <c r="AO78" s="169" t="str">
        <f t="shared" si="63"/>
        <v>-</v>
      </c>
      <c r="AP78" s="169" t="str">
        <f t="shared" si="63"/>
        <v>-</v>
      </c>
      <c r="AQ78" s="169" t="str">
        <f t="shared" si="63"/>
        <v>-</v>
      </c>
      <c r="AR78" s="169" t="str">
        <f t="shared" si="63"/>
        <v>-</v>
      </c>
      <c r="AS78" s="169" t="str">
        <f t="shared" si="63"/>
        <v>-</v>
      </c>
      <c r="AT78" s="169" t="str">
        <f t="shared" si="63"/>
        <v>-</v>
      </c>
      <c r="AU78" s="169" t="str">
        <f t="shared" si="63"/>
        <v>-</v>
      </c>
      <c r="AV78" s="169" t="str">
        <f t="shared" si="63"/>
        <v>-</v>
      </c>
      <c r="AW78" s="169">
        <f t="shared" si="63"/>
        <v>1</v>
      </c>
      <c r="AX78" s="169" t="str">
        <f t="shared" si="63"/>
        <v>-</v>
      </c>
      <c r="AY78" s="169" t="str">
        <f t="shared" si="63"/>
        <v>-</v>
      </c>
      <c r="AZ78" s="169" t="str">
        <f t="shared" si="63"/>
        <v>-</v>
      </c>
      <c r="BB78" s="169" t="str">
        <f t="shared" si="64"/>
        <v>-</v>
      </c>
      <c r="BC78" s="169" t="str">
        <f t="shared" si="64"/>
        <v>-</v>
      </c>
      <c r="BD78" s="169" t="str">
        <f t="shared" si="64"/>
        <v>-</v>
      </c>
      <c r="BE78" s="169" t="str">
        <f t="shared" si="64"/>
        <v>-</v>
      </c>
      <c r="BF78" s="169" t="str">
        <f t="shared" si="64"/>
        <v>-</v>
      </c>
      <c r="BG78" s="169" t="str">
        <f t="shared" si="64"/>
        <v>-</v>
      </c>
      <c r="BH78" s="169" t="str">
        <f t="shared" si="64"/>
        <v>-</v>
      </c>
      <c r="BI78" s="169" t="str">
        <f t="shared" si="64"/>
        <v>-</v>
      </c>
      <c r="BJ78" s="169" t="str">
        <f t="shared" si="64"/>
        <v>-</v>
      </c>
      <c r="BK78" s="169" t="str">
        <f t="shared" si="64"/>
        <v>-</v>
      </c>
      <c r="BL78" s="169" t="str">
        <f t="shared" si="64"/>
        <v>-</v>
      </c>
      <c r="BM78" s="169" t="str">
        <f t="shared" si="64"/>
        <v>-</v>
      </c>
      <c r="BO78" s="169" t="str">
        <f t="shared" si="65"/>
        <v>-</v>
      </c>
      <c r="BP78" s="169" t="str">
        <f t="shared" si="65"/>
        <v>-</v>
      </c>
      <c r="BQ78" s="169" t="str">
        <f t="shared" si="65"/>
        <v>-</v>
      </c>
      <c r="BR78" s="169" t="str">
        <f t="shared" si="65"/>
        <v>-</v>
      </c>
      <c r="BS78" s="169" t="str">
        <f t="shared" si="65"/>
        <v>-</v>
      </c>
      <c r="BT78" s="169" t="str">
        <f t="shared" si="65"/>
        <v>-</v>
      </c>
      <c r="BU78" s="169" t="str">
        <f t="shared" si="65"/>
        <v>-</v>
      </c>
      <c r="BV78" s="169" t="str">
        <f t="shared" si="65"/>
        <v>-</v>
      </c>
      <c r="BW78" s="169" t="str">
        <f t="shared" si="65"/>
        <v>-</v>
      </c>
      <c r="BX78" s="169" t="str">
        <f t="shared" si="65"/>
        <v>-</v>
      </c>
      <c r="BY78" s="169" t="str">
        <f t="shared" si="65"/>
        <v>-</v>
      </c>
      <c r="BZ78" s="169" t="str">
        <f t="shared" si="65"/>
        <v>-</v>
      </c>
      <c r="CB78" s="169"/>
      <c r="CC78" s="169"/>
      <c r="CD78" s="169"/>
      <c r="CE78" s="169"/>
      <c r="CF78" s="169"/>
      <c r="CG78" s="169"/>
      <c r="CH78" s="169"/>
      <c r="CI78" s="169"/>
      <c r="CJ78" s="169"/>
      <c r="CK78" s="169"/>
      <c r="CL78" s="169"/>
      <c r="CM78" s="169"/>
    </row>
    <row r="79" spans="1:91">
      <c r="A79" s="71" t="s">
        <v>115</v>
      </c>
      <c r="B79" s="2" t="s">
        <v>151</v>
      </c>
      <c r="C79" s="64"/>
      <c r="D79" s="64">
        <v>12</v>
      </c>
      <c r="E79" s="64"/>
      <c r="F79" s="64"/>
      <c r="G79" s="64"/>
      <c r="H79" s="162">
        <f>J79/I79*100</f>
        <v>32.592592592592595</v>
      </c>
      <c r="I79" s="2">
        <f>J79+N79</f>
        <v>135</v>
      </c>
      <c r="J79" s="2">
        <f t="shared" si="61"/>
        <v>44</v>
      </c>
      <c r="K79" s="3">
        <v>34</v>
      </c>
      <c r="L79" s="3"/>
      <c r="M79" s="3">
        <v>10</v>
      </c>
      <c r="N79" s="3">
        <v>91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>
        <v>4</v>
      </c>
      <c r="AB79" s="170" t="str">
        <f t="shared" si="62"/>
        <v>-</v>
      </c>
      <c r="AC79" s="170" t="str">
        <f t="shared" si="62"/>
        <v>-</v>
      </c>
      <c r="AD79" s="170" t="str">
        <f t="shared" si="62"/>
        <v>-</v>
      </c>
      <c r="AE79" s="170" t="str">
        <f t="shared" si="62"/>
        <v>-</v>
      </c>
      <c r="AF79" s="170" t="str">
        <f t="shared" si="62"/>
        <v>-</v>
      </c>
      <c r="AG79" s="170" t="str">
        <f t="shared" si="62"/>
        <v>-</v>
      </c>
      <c r="AH79" s="170" t="str">
        <f t="shared" si="62"/>
        <v>-</v>
      </c>
      <c r="AI79" s="170" t="str">
        <f t="shared" si="62"/>
        <v>-</v>
      </c>
      <c r="AJ79" s="170" t="str">
        <f t="shared" si="62"/>
        <v>-</v>
      </c>
      <c r="AK79" s="170" t="str">
        <f t="shared" si="62"/>
        <v>-</v>
      </c>
      <c r="AL79" s="170" t="str">
        <f t="shared" si="62"/>
        <v>-</v>
      </c>
      <c r="AM79" s="170" t="str">
        <f t="shared" si="62"/>
        <v>-</v>
      </c>
      <c r="AO79" s="169" t="str">
        <f t="shared" si="63"/>
        <v>-</v>
      </c>
      <c r="AP79" s="169" t="str">
        <f t="shared" si="63"/>
        <v>-</v>
      </c>
      <c r="AQ79" s="169" t="str">
        <f t="shared" si="63"/>
        <v>-</v>
      </c>
      <c r="AR79" s="169" t="str">
        <f t="shared" si="63"/>
        <v>-</v>
      </c>
      <c r="AS79" s="169" t="str">
        <f t="shared" si="63"/>
        <v>-</v>
      </c>
      <c r="AT79" s="169" t="str">
        <f t="shared" si="63"/>
        <v>-</v>
      </c>
      <c r="AU79" s="169" t="str">
        <f t="shared" si="63"/>
        <v>-</v>
      </c>
      <c r="AV79" s="169" t="str">
        <f t="shared" si="63"/>
        <v>-</v>
      </c>
      <c r="AW79" s="169" t="str">
        <f t="shared" si="63"/>
        <v>-</v>
      </c>
      <c r="AX79" s="169" t="str">
        <f t="shared" si="63"/>
        <v>-</v>
      </c>
      <c r="AY79" s="169" t="str">
        <f t="shared" si="63"/>
        <v>-</v>
      </c>
      <c r="AZ79" s="169">
        <f t="shared" si="63"/>
        <v>1</v>
      </c>
      <c r="BB79" s="169" t="str">
        <f t="shared" si="64"/>
        <v>-</v>
      </c>
      <c r="BC79" s="169" t="str">
        <f t="shared" si="64"/>
        <v>-</v>
      </c>
      <c r="BD79" s="169" t="str">
        <f t="shared" si="64"/>
        <v>-</v>
      </c>
      <c r="BE79" s="169" t="str">
        <f t="shared" si="64"/>
        <v>-</v>
      </c>
      <c r="BF79" s="169" t="str">
        <f t="shared" si="64"/>
        <v>-</v>
      </c>
      <c r="BG79" s="169" t="str">
        <f t="shared" si="64"/>
        <v>-</v>
      </c>
      <c r="BH79" s="169" t="str">
        <f t="shared" si="64"/>
        <v>-</v>
      </c>
      <c r="BI79" s="169" t="str">
        <f t="shared" si="64"/>
        <v>-</v>
      </c>
      <c r="BJ79" s="169" t="str">
        <f t="shared" si="64"/>
        <v>-</v>
      </c>
      <c r="BK79" s="169" t="str">
        <f t="shared" si="64"/>
        <v>-</v>
      </c>
      <c r="BL79" s="169" t="str">
        <f t="shared" si="64"/>
        <v>-</v>
      </c>
      <c r="BM79" s="169" t="str">
        <f t="shared" si="64"/>
        <v>-</v>
      </c>
      <c r="BO79" s="169" t="str">
        <f t="shared" si="65"/>
        <v>-</v>
      </c>
      <c r="BP79" s="169" t="str">
        <f t="shared" si="65"/>
        <v>-</v>
      </c>
      <c r="BQ79" s="169" t="str">
        <f t="shared" si="65"/>
        <v>-</v>
      </c>
      <c r="BR79" s="169" t="str">
        <f t="shared" si="65"/>
        <v>-</v>
      </c>
      <c r="BS79" s="169" t="str">
        <f t="shared" si="65"/>
        <v>-</v>
      </c>
      <c r="BT79" s="169" t="str">
        <f t="shared" si="65"/>
        <v>-</v>
      </c>
      <c r="BU79" s="169" t="str">
        <f t="shared" si="65"/>
        <v>-</v>
      </c>
      <c r="BV79" s="169" t="str">
        <f t="shared" si="65"/>
        <v>-</v>
      </c>
      <c r="BW79" s="169" t="str">
        <f t="shared" si="65"/>
        <v>-</v>
      </c>
      <c r="BX79" s="169" t="str">
        <f t="shared" si="65"/>
        <v>-</v>
      </c>
      <c r="BY79" s="169" t="str">
        <f t="shared" si="65"/>
        <v>-</v>
      </c>
      <c r="BZ79" s="169" t="str">
        <f t="shared" si="65"/>
        <v>-</v>
      </c>
      <c r="CB79" s="169"/>
      <c r="CC79" s="169"/>
      <c r="CD79" s="169"/>
      <c r="CE79" s="169"/>
      <c r="CF79" s="169"/>
      <c r="CG79" s="169"/>
      <c r="CH79" s="169"/>
      <c r="CI79" s="169"/>
      <c r="CJ79" s="169"/>
      <c r="CK79" s="169"/>
      <c r="CL79" s="169"/>
      <c r="CM79" s="169"/>
    </row>
    <row r="80" spans="1:91" ht="25.5">
      <c r="A80" s="71"/>
      <c r="B80" s="70" t="s">
        <v>150</v>
      </c>
      <c r="C80" s="64"/>
      <c r="D80" s="64"/>
      <c r="E80" s="64"/>
      <c r="F80" s="64"/>
      <c r="G80" s="64"/>
      <c r="H80" s="162"/>
      <c r="I80" s="2"/>
      <c r="J80" s="2">
        <f t="shared" si="61"/>
        <v>0</v>
      </c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B80" s="170" t="str">
        <f t="shared" si="62"/>
        <v>-</v>
      </c>
      <c r="AC80" s="170" t="str">
        <f t="shared" si="62"/>
        <v>-</v>
      </c>
      <c r="AD80" s="170" t="str">
        <f t="shared" si="62"/>
        <v>-</v>
      </c>
      <c r="AE80" s="170" t="str">
        <f t="shared" si="62"/>
        <v>-</v>
      </c>
      <c r="AF80" s="170" t="str">
        <f t="shared" si="62"/>
        <v>-</v>
      </c>
      <c r="AG80" s="170" t="str">
        <f t="shared" si="62"/>
        <v>-</v>
      </c>
      <c r="AH80" s="170" t="str">
        <f t="shared" si="62"/>
        <v>-</v>
      </c>
      <c r="AI80" s="170" t="str">
        <f t="shared" si="62"/>
        <v>-</v>
      </c>
      <c r="AJ80" s="170" t="str">
        <f t="shared" si="62"/>
        <v>-</v>
      </c>
      <c r="AK80" s="170" t="str">
        <f t="shared" si="62"/>
        <v>-</v>
      </c>
      <c r="AL80" s="170" t="str">
        <f t="shared" si="62"/>
        <v>-</v>
      </c>
      <c r="AM80" s="170" t="str">
        <f t="shared" si="62"/>
        <v>-</v>
      </c>
      <c r="AO80" s="169" t="str">
        <f t="shared" si="63"/>
        <v>-</v>
      </c>
      <c r="AP80" s="169" t="str">
        <f t="shared" si="63"/>
        <v>-</v>
      </c>
      <c r="AQ80" s="169" t="str">
        <f t="shared" si="63"/>
        <v>-</v>
      </c>
      <c r="AR80" s="169" t="str">
        <f t="shared" si="63"/>
        <v>-</v>
      </c>
      <c r="AS80" s="169" t="str">
        <f t="shared" si="63"/>
        <v>-</v>
      </c>
      <c r="AT80" s="169" t="str">
        <f t="shared" si="63"/>
        <v>-</v>
      </c>
      <c r="AU80" s="169" t="str">
        <f t="shared" si="63"/>
        <v>-</v>
      </c>
      <c r="AV80" s="169" t="str">
        <f t="shared" si="63"/>
        <v>-</v>
      </c>
      <c r="AW80" s="169" t="str">
        <f t="shared" si="63"/>
        <v>-</v>
      </c>
      <c r="AX80" s="169" t="str">
        <f t="shared" si="63"/>
        <v>-</v>
      </c>
      <c r="AY80" s="169" t="str">
        <f t="shared" si="63"/>
        <v>-</v>
      </c>
      <c r="AZ80" s="169" t="str">
        <f t="shared" si="63"/>
        <v>-</v>
      </c>
      <c r="BB80" s="169" t="str">
        <f t="shared" si="64"/>
        <v>-</v>
      </c>
      <c r="BC80" s="169" t="str">
        <f t="shared" si="64"/>
        <v>-</v>
      </c>
      <c r="BD80" s="169" t="str">
        <f t="shared" si="64"/>
        <v>-</v>
      </c>
      <c r="BE80" s="169" t="str">
        <f t="shared" si="64"/>
        <v>-</v>
      </c>
      <c r="BF80" s="169" t="str">
        <f t="shared" si="64"/>
        <v>-</v>
      </c>
      <c r="BG80" s="169" t="str">
        <f t="shared" si="64"/>
        <v>-</v>
      </c>
      <c r="BH80" s="169" t="str">
        <f t="shared" si="64"/>
        <v>-</v>
      </c>
      <c r="BI80" s="169" t="str">
        <f t="shared" si="64"/>
        <v>-</v>
      </c>
      <c r="BJ80" s="169" t="str">
        <f t="shared" si="64"/>
        <v>-</v>
      </c>
      <c r="BK80" s="169" t="str">
        <f t="shared" si="64"/>
        <v>-</v>
      </c>
      <c r="BL80" s="169" t="str">
        <f t="shared" si="64"/>
        <v>-</v>
      </c>
      <c r="BM80" s="169" t="str">
        <f t="shared" si="64"/>
        <v>-</v>
      </c>
      <c r="BO80" s="169" t="str">
        <f t="shared" si="65"/>
        <v>-</v>
      </c>
      <c r="BP80" s="169" t="str">
        <f t="shared" si="65"/>
        <v>-</v>
      </c>
      <c r="BQ80" s="169" t="str">
        <f t="shared" si="65"/>
        <v>-</v>
      </c>
      <c r="BR80" s="169" t="str">
        <f t="shared" si="65"/>
        <v>-</v>
      </c>
      <c r="BS80" s="169" t="str">
        <f t="shared" si="65"/>
        <v>-</v>
      </c>
      <c r="BT80" s="169" t="str">
        <f t="shared" si="65"/>
        <v>-</v>
      </c>
      <c r="BU80" s="169" t="str">
        <f t="shared" si="65"/>
        <v>-</v>
      </c>
      <c r="BV80" s="169" t="str">
        <f t="shared" si="65"/>
        <v>-</v>
      </c>
      <c r="BW80" s="169" t="str">
        <f t="shared" si="65"/>
        <v>-</v>
      </c>
      <c r="BX80" s="169" t="str">
        <f t="shared" si="65"/>
        <v>-</v>
      </c>
      <c r="BY80" s="169" t="str">
        <f t="shared" si="65"/>
        <v>-</v>
      </c>
      <c r="BZ80" s="169" t="str">
        <f t="shared" si="65"/>
        <v>-</v>
      </c>
      <c r="CB80" s="169"/>
      <c r="CC80" s="169"/>
      <c r="CD80" s="169"/>
      <c r="CE80" s="169"/>
      <c r="CF80" s="169"/>
      <c r="CG80" s="169"/>
      <c r="CH80" s="169"/>
      <c r="CI80" s="169"/>
      <c r="CJ80" s="169"/>
      <c r="CK80" s="169"/>
      <c r="CL80" s="169"/>
      <c r="CM80" s="169"/>
    </row>
    <row r="81" spans="1:91">
      <c r="A81" s="71" t="s">
        <v>116</v>
      </c>
      <c r="B81" s="2" t="s">
        <v>153</v>
      </c>
      <c r="C81" s="64"/>
      <c r="D81" s="64">
        <v>12</v>
      </c>
      <c r="E81" s="64"/>
      <c r="F81" s="64"/>
      <c r="G81" s="64"/>
      <c r="H81" s="162">
        <f>J81/I81*100</f>
        <v>32.592592592592595</v>
      </c>
      <c r="I81" s="2">
        <f>J81+N81</f>
        <v>135</v>
      </c>
      <c r="J81" s="2">
        <f t="shared" si="61"/>
        <v>44</v>
      </c>
      <c r="K81" s="3">
        <v>34</v>
      </c>
      <c r="L81" s="3"/>
      <c r="M81" s="3">
        <v>10</v>
      </c>
      <c r="N81" s="3">
        <v>91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>
        <v>4</v>
      </c>
      <c r="AB81" s="170" t="str">
        <f t="shared" si="62"/>
        <v>-</v>
      </c>
      <c r="AC81" s="170" t="str">
        <f t="shared" si="62"/>
        <v>-</v>
      </c>
      <c r="AD81" s="170" t="str">
        <f t="shared" si="62"/>
        <v>-</v>
      </c>
      <c r="AE81" s="170" t="str">
        <f t="shared" si="62"/>
        <v>-</v>
      </c>
      <c r="AF81" s="170" t="str">
        <f t="shared" si="62"/>
        <v>-</v>
      </c>
      <c r="AG81" s="170" t="str">
        <f t="shared" si="62"/>
        <v>-</v>
      </c>
      <c r="AH81" s="170" t="str">
        <f t="shared" si="62"/>
        <v>-</v>
      </c>
      <c r="AI81" s="170" t="str">
        <f t="shared" si="62"/>
        <v>-</v>
      </c>
      <c r="AJ81" s="170" t="str">
        <f t="shared" si="62"/>
        <v>-</v>
      </c>
      <c r="AK81" s="170" t="str">
        <f t="shared" si="62"/>
        <v>-</v>
      </c>
      <c r="AL81" s="170" t="str">
        <f t="shared" si="62"/>
        <v>-</v>
      </c>
      <c r="AM81" s="170" t="str">
        <f t="shared" si="62"/>
        <v>-</v>
      </c>
      <c r="AO81" s="169" t="str">
        <f t="shared" si="63"/>
        <v>-</v>
      </c>
      <c r="AP81" s="169" t="str">
        <f t="shared" si="63"/>
        <v>-</v>
      </c>
      <c r="AQ81" s="169" t="str">
        <f t="shared" si="63"/>
        <v>-</v>
      </c>
      <c r="AR81" s="169" t="str">
        <f t="shared" si="63"/>
        <v>-</v>
      </c>
      <c r="AS81" s="169" t="str">
        <f t="shared" si="63"/>
        <v>-</v>
      </c>
      <c r="AT81" s="169" t="str">
        <f t="shared" si="63"/>
        <v>-</v>
      </c>
      <c r="AU81" s="169" t="str">
        <f t="shared" si="63"/>
        <v>-</v>
      </c>
      <c r="AV81" s="169" t="str">
        <f t="shared" si="63"/>
        <v>-</v>
      </c>
      <c r="AW81" s="169" t="str">
        <f t="shared" si="63"/>
        <v>-</v>
      </c>
      <c r="AX81" s="169" t="str">
        <f t="shared" si="63"/>
        <v>-</v>
      </c>
      <c r="AY81" s="169" t="str">
        <f t="shared" si="63"/>
        <v>-</v>
      </c>
      <c r="AZ81" s="169">
        <f t="shared" si="63"/>
        <v>1</v>
      </c>
      <c r="BB81" s="169" t="str">
        <f t="shared" si="64"/>
        <v>-</v>
      </c>
      <c r="BC81" s="169" t="str">
        <f t="shared" si="64"/>
        <v>-</v>
      </c>
      <c r="BD81" s="169" t="str">
        <f t="shared" si="64"/>
        <v>-</v>
      </c>
      <c r="BE81" s="169" t="str">
        <f t="shared" si="64"/>
        <v>-</v>
      </c>
      <c r="BF81" s="169" t="str">
        <f t="shared" si="64"/>
        <v>-</v>
      </c>
      <c r="BG81" s="169" t="str">
        <f t="shared" si="64"/>
        <v>-</v>
      </c>
      <c r="BH81" s="169" t="str">
        <f t="shared" si="64"/>
        <v>-</v>
      </c>
      <c r="BI81" s="169" t="str">
        <f t="shared" si="64"/>
        <v>-</v>
      </c>
      <c r="BJ81" s="169" t="str">
        <f t="shared" si="64"/>
        <v>-</v>
      </c>
      <c r="BK81" s="169" t="str">
        <f t="shared" si="64"/>
        <v>-</v>
      </c>
      <c r="BL81" s="169" t="str">
        <f t="shared" si="64"/>
        <v>-</v>
      </c>
      <c r="BM81" s="169" t="str">
        <f t="shared" si="64"/>
        <v>-</v>
      </c>
      <c r="BO81" s="169" t="str">
        <f t="shared" si="65"/>
        <v>-</v>
      </c>
      <c r="BP81" s="169" t="str">
        <f t="shared" si="65"/>
        <v>-</v>
      </c>
      <c r="BQ81" s="169" t="str">
        <f t="shared" si="65"/>
        <v>-</v>
      </c>
      <c r="BR81" s="169" t="str">
        <f t="shared" si="65"/>
        <v>-</v>
      </c>
      <c r="BS81" s="169" t="str">
        <f t="shared" si="65"/>
        <v>-</v>
      </c>
      <c r="BT81" s="169" t="str">
        <f t="shared" si="65"/>
        <v>-</v>
      </c>
      <c r="BU81" s="169" t="str">
        <f t="shared" si="65"/>
        <v>-</v>
      </c>
      <c r="BV81" s="169" t="str">
        <f t="shared" si="65"/>
        <v>-</v>
      </c>
      <c r="BW81" s="169" t="str">
        <f t="shared" si="65"/>
        <v>-</v>
      </c>
      <c r="BX81" s="169" t="str">
        <f t="shared" si="65"/>
        <v>-</v>
      </c>
      <c r="BY81" s="169" t="str">
        <f t="shared" si="65"/>
        <v>-</v>
      </c>
      <c r="BZ81" s="169" t="str">
        <f t="shared" si="65"/>
        <v>-</v>
      </c>
      <c r="CB81" s="169"/>
      <c r="CC81" s="169"/>
      <c r="CD81" s="169"/>
      <c r="CE81" s="169"/>
      <c r="CF81" s="169"/>
      <c r="CG81" s="169"/>
      <c r="CH81" s="169"/>
      <c r="CI81" s="169"/>
      <c r="CJ81" s="169"/>
      <c r="CK81" s="169"/>
      <c r="CL81" s="169"/>
      <c r="CM81" s="169"/>
    </row>
    <row r="82" spans="1:91">
      <c r="A82" s="71"/>
      <c r="B82" t="s">
        <v>154</v>
      </c>
      <c r="C82" s="158"/>
      <c r="D82" s="64"/>
      <c r="E82" s="64"/>
      <c r="F82" s="64"/>
      <c r="G82" s="64"/>
      <c r="H82" s="162"/>
      <c r="I82" s="2"/>
      <c r="J82" s="2">
        <f t="shared" si="61"/>
        <v>0</v>
      </c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B82" s="170" t="str">
        <f t="shared" si="62"/>
        <v>-</v>
      </c>
      <c r="AC82" s="170" t="str">
        <f t="shared" si="62"/>
        <v>-</v>
      </c>
      <c r="AD82" s="170" t="str">
        <f t="shared" si="62"/>
        <v>-</v>
      </c>
      <c r="AE82" s="170" t="str">
        <f t="shared" si="62"/>
        <v>-</v>
      </c>
      <c r="AF82" s="170" t="str">
        <f t="shared" si="62"/>
        <v>-</v>
      </c>
      <c r="AG82" s="170" t="str">
        <f t="shared" si="62"/>
        <v>-</v>
      </c>
      <c r="AH82" s="170" t="str">
        <f t="shared" si="62"/>
        <v>-</v>
      </c>
      <c r="AI82" s="170" t="str">
        <f t="shared" si="62"/>
        <v>-</v>
      </c>
      <c r="AJ82" s="170" t="str">
        <f t="shared" si="62"/>
        <v>-</v>
      </c>
      <c r="AK82" s="170" t="str">
        <f t="shared" si="62"/>
        <v>-</v>
      </c>
      <c r="AL82" s="170" t="str">
        <f t="shared" si="62"/>
        <v>-</v>
      </c>
      <c r="AM82" s="170" t="str">
        <f t="shared" si="62"/>
        <v>-</v>
      </c>
      <c r="AO82" s="169" t="str">
        <f t="shared" si="63"/>
        <v>-</v>
      </c>
      <c r="AP82" s="169" t="str">
        <f t="shared" si="63"/>
        <v>-</v>
      </c>
      <c r="AQ82" s="169" t="str">
        <f t="shared" si="63"/>
        <v>-</v>
      </c>
      <c r="AR82" s="169" t="str">
        <f t="shared" si="63"/>
        <v>-</v>
      </c>
      <c r="AS82" s="169" t="str">
        <f t="shared" si="63"/>
        <v>-</v>
      </c>
      <c r="AT82" s="169" t="str">
        <f t="shared" si="63"/>
        <v>-</v>
      </c>
      <c r="AU82" s="169" t="str">
        <f t="shared" si="63"/>
        <v>-</v>
      </c>
      <c r="AV82" s="169" t="str">
        <f t="shared" si="63"/>
        <v>-</v>
      </c>
      <c r="AW82" s="169" t="str">
        <f t="shared" si="63"/>
        <v>-</v>
      </c>
      <c r="AX82" s="169" t="str">
        <f t="shared" si="63"/>
        <v>-</v>
      </c>
      <c r="AY82" s="169" t="str">
        <f t="shared" si="63"/>
        <v>-</v>
      </c>
      <c r="AZ82" s="169" t="str">
        <f t="shared" si="63"/>
        <v>-</v>
      </c>
      <c r="BB82" s="169" t="str">
        <f t="shared" si="64"/>
        <v>-</v>
      </c>
      <c r="BC82" s="169" t="str">
        <f t="shared" si="64"/>
        <v>-</v>
      </c>
      <c r="BD82" s="169" t="str">
        <f t="shared" si="64"/>
        <v>-</v>
      </c>
      <c r="BE82" s="169" t="str">
        <f t="shared" si="64"/>
        <v>-</v>
      </c>
      <c r="BF82" s="169" t="str">
        <f t="shared" si="64"/>
        <v>-</v>
      </c>
      <c r="BG82" s="169" t="str">
        <f t="shared" si="64"/>
        <v>-</v>
      </c>
      <c r="BH82" s="169" t="str">
        <f t="shared" si="64"/>
        <v>-</v>
      </c>
      <c r="BI82" s="169" t="str">
        <f t="shared" si="64"/>
        <v>-</v>
      </c>
      <c r="BJ82" s="169" t="str">
        <f t="shared" si="64"/>
        <v>-</v>
      </c>
      <c r="BK82" s="169" t="str">
        <f t="shared" si="64"/>
        <v>-</v>
      </c>
      <c r="BL82" s="169" t="str">
        <f t="shared" si="64"/>
        <v>-</v>
      </c>
      <c r="BM82" s="169" t="str">
        <f t="shared" si="64"/>
        <v>-</v>
      </c>
      <c r="BO82" s="169" t="str">
        <f t="shared" si="65"/>
        <v>-</v>
      </c>
      <c r="BP82" s="169" t="str">
        <f t="shared" si="65"/>
        <v>-</v>
      </c>
      <c r="BQ82" s="169" t="str">
        <f t="shared" si="65"/>
        <v>-</v>
      </c>
      <c r="BR82" s="169" t="str">
        <f t="shared" si="65"/>
        <v>-</v>
      </c>
      <c r="BS82" s="169" t="str">
        <f t="shared" si="65"/>
        <v>-</v>
      </c>
      <c r="BT82" s="169" t="str">
        <f t="shared" si="65"/>
        <v>-</v>
      </c>
      <c r="BU82" s="169" t="str">
        <f t="shared" si="65"/>
        <v>-</v>
      </c>
      <c r="BV82" s="169" t="str">
        <f t="shared" si="65"/>
        <v>-</v>
      </c>
      <c r="BW82" s="169" t="str">
        <f t="shared" si="65"/>
        <v>-</v>
      </c>
      <c r="BX82" s="169" t="str">
        <f t="shared" si="65"/>
        <v>-</v>
      </c>
      <c r="BY82" s="169" t="str">
        <f t="shared" si="65"/>
        <v>-</v>
      </c>
      <c r="BZ82" s="169" t="str">
        <f t="shared" si="65"/>
        <v>-</v>
      </c>
      <c r="CB82" s="169"/>
      <c r="CC82" s="169"/>
      <c r="CD82" s="169"/>
      <c r="CE82" s="169"/>
      <c r="CF82" s="169"/>
      <c r="CG82" s="169"/>
      <c r="CH82" s="169"/>
      <c r="CI82" s="169"/>
      <c r="CJ82" s="169"/>
      <c r="CK82" s="169"/>
      <c r="CL82" s="169"/>
      <c r="CM82" s="169"/>
    </row>
    <row r="83" spans="1:91" ht="13.5" thickBot="1">
      <c r="A83" s="157" t="s">
        <v>117</v>
      </c>
      <c r="B83" s="27" t="s">
        <v>46</v>
      </c>
      <c r="C83" s="179"/>
      <c r="D83" s="179">
        <v>10</v>
      </c>
      <c r="E83" s="179"/>
      <c r="F83" s="179"/>
      <c r="G83" s="179"/>
      <c r="H83" s="162">
        <f>J83/I83*100</f>
        <v>38.888888888888893</v>
      </c>
      <c r="I83" s="75">
        <f>J83+N83</f>
        <v>108</v>
      </c>
      <c r="J83" s="75">
        <f t="shared" si="61"/>
        <v>42</v>
      </c>
      <c r="K83" s="31"/>
      <c r="L83" s="31"/>
      <c r="M83" s="31">
        <v>42</v>
      </c>
      <c r="N83" s="31">
        <v>66</v>
      </c>
      <c r="O83" s="31"/>
      <c r="P83" s="31"/>
      <c r="Q83" s="31"/>
      <c r="R83" s="31"/>
      <c r="S83" s="31"/>
      <c r="T83" s="31"/>
      <c r="U83" s="31"/>
      <c r="V83" s="31"/>
      <c r="W83" s="31"/>
      <c r="X83" s="31">
        <v>3</v>
      </c>
      <c r="Y83" s="31"/>
      <c r="Z83" s="31"/>
      <c r="AB83" s="170" t="str">
        <f t="shared" si="62"/>
        <v>-</v>
      </c>
      <c r="AC83" s="170" t="str">
        <f t="shared" si="62"/>
        <v>-</v>
      </c>
      <c r="AD83" s="170" t="str">
        <f t="shared" si="62"/>
        <v>-</v>
      </c>
      <c r="AE83" s="170" t="str">
        <f t="shared" si="62"/>
        <v>-</v>
      </c>
      <c r="AF83" s="170" t="str">
        <f t="shared" si="62"/>
        <v>-</v>
      </c>
      <c r="AG83" s="170" t="str">
        <f t="shared" si="62"/>
        <v>-</v>
      </c>
      <c r="AH83" s="170" t="str">
        <f t="shared" si="62"/>
        <v>-</v>
      </c>
      <c r="AI83" s="170" t="str">
        <f t="shared" si="62"/>
        <v>-</v>
      </c>
      <c r="AJ83" s="170" t="str">
        <f t="shared" si="62"/>
        <v>-</v>
      </c>
      <c r="AK83" s="170" t="str">
        <f t="shared" si="62"/>
        <v>-</v>
      </c>
      <c r="AL83" s="170" t="str">
        <f t="shared" si="62"/>
        <v>-</v>
      </c>
      <c r="AM83" s="170" t="str">
        <f t="shared" si="62"/>
        <v>-</v>
      </c>
      <c r="AO83" s="169" t="str">
        <f t="shared" si="63"/>
        <v>-</v>
      </c>
      <c r="AP83" s="169" t="str">
        <f t="shared" si="63"/>
        <v>-</v>
      </c>
      <c r="AQ83" s="169" t="str">
        <f t="shared" si="63"/>
        <v>-</v>
      </c>
      <c r="AR83" s="169" t="str">
        <f t="shared" si="63"/>
        <v>-</v>
      </c>
      <c r="AS83" s="169" t="str">
        <f t="shared" si="63"/>
        <v>-</v>
      </c>
      <c r="AT83" s="169" t="str">
        <f t="shared" si="63"/>
        <v>-</v>
      </c>
      <c r="AU83" s="169" t="str">
        <f t="shared" si="63"/>
        <v>-</v>
      </c>
      <c r="AV83" s="169" t="str">
        <f t="shared" si="63"/>
        <v>-</v>
      </c>
      <c r="AW83" s="169" t="str">
        <f t="shared" si="63"/>
        <v>-</v>
      </c>
      <c r="AX83" s="169">
        <f t="shared" si="63"/>
        <v>1</v>
      </c>
      <c r="AY83" s="169" t="str">
        <f t="shared" si="63"/>
        <v>-</v>
      </c>
      <c r="AZ83" s="169" t="str">
        <f t="shared" si="63"/>
        <v>-</v>
      </c>
      <c r="BB83" s="169" t="str">
        <f t="shared" si="64"/>
        <v>-</v>
      </c>
      <c r="BC83" s="169" t="str">
        <f t="shared" si="64"/>
        <v>-</v>
      </c>
      <c r="BD83" s="169" t="str">
        <f t="shared" si="64"/>
        <v>-</v>
      </c>
      <c r="BE83" s="169" t="str">
        <f t="shared" si="64"/>
        <v>-</v>
      </c>
      <c r="BF83" s="169" t="str">
        <f t="shared" si="64"/>
        <v>-</v>
      </c>
      <c r="BG83" s="169" t="str">
        <f t="shared" si="64"/>
        <v>-</v>
      </c>
      <c r="BH83" s="169" t="str">
        <f t="shared" si="64"/>
        <v>-</v>
      </c>
      <c r="BI83" s="169" t="str">
        <f t="shared" si="64"/>
        <v>-</v>
      </c>
      <c r="BJ83" s="169" t="str">
        <f t="shared" si="64"/>
        <v>-</v>
      </c>
      <c r="BK83" s="169" t="str">
        <f t="shared" si="64"/>
        <v>-</v>
      </c>
      <c r="BL83" s="169" t="str">
        <f t="shared" si="64"/>
        <v>-</v>
      </c>
      <c r="BM83" s="169" t="str">
        <f t="shared" si="64"/>
        <v>-</v>
      </c>
      <c r="BO83" s="169" t="str">
        <f t="shared" si="65"/>
        <v>-</v>
      </c>
      <c r="BP83" s="169" t="str">
        <f t="shared" si="65"/>
        <v>-</v>
      </c>
      <c r="BQ83" s="169" t="str">
        <f t="shared" si="65"/>
        <v>-</v>
      </c>
      <c r="BR83" s="169" t="str">
        <f t="shared" si="65"/>
        <v>-</v>
      </c>
      <c r="BS83" s="169" t="str">
        <f t="shared" si="65"/>
        <v>-</v>
      </c>
      <c r="BT83" s="169" t="str">
        <f t="shared" si="65"/>
        <v>-</v>
      </c>
      <c r="BU83" s="169" t="str">
        <f t="shared" si="65"/>
        <v>-</v>
      </c>
      <c r="BV83" s="169" t="str">
        <f t="shared" si="65"/>
        <v>-</v>
      </c>
      <c r="BW83" s="169" t="str">
        <f t="shared" si="65"/>
        <v>-</v>
      </c>
      <c r="BX83" s="169" t="str">
        <f t="shared" si="65"/>
        <v>-</v>
      </c>
      <c r="BY83" s="169" t="str">
        <f t="shared" si="65"/>
        <v>-</v>
      </c>
      <c r="BZ83" s="169" t="str">
        <f t="shared" si="65"/>
        <v>-</v>
      </c>
      <c r="CB83" s="169"/>
      <c r="CC83" s="169"/>
      <c r="CD83" s="169"/>
      <c r="CE83" s="169"/>
      <c r="CF83" s="169"/>
      <c r="CG83" s="169"/>
      <c r="CH83" s="169"/>
      <c r="CI83" s="169"/>
      <c r="CJ83" s="169"/>
      <c r="CK83" s="169"/>
      <c r="CL83" s="169"/>
      <c r="CM83" s="169"/>
    </row>
    <row r="84" spans="1:91">
      <c r="A84" s="156"/>
      <c r="B84" s="74" t="s">
        <v>118</v>
      </c>
      <c r="C84" s="18"/>
      <c r="D84" s="18"/>
      <c r="E84" s="18"/>
      <c r="F84" s="18"/>
      <c r="G84" s="18"/>
      <c r="H84" s="20"/>
      <c r="I84" s="1">
        <f t="shared" ref="I84:N84" si="66">SUM(I85:I87)</f>
        <v>317</v>
      </c>
      <c r="J84" s="26">
        <f t="shared" si="66"/>
        <v>0</v>
      </c>
      <c r="K84" s="1">
        <f t="shared" si="66"/>
        <v>0</v>
      </c>
      <c r="L84" s="1">
        <f t="shared" si="66"/>
        <v>0</v>
      </c>
      <c r="M84" s="1">
        <f t="shared" si="66"/>
        <v>210</v>
      </c>
      <c r="N84" s="1">
        <f t="shared" si="66"/>
        <v>105</v>
      </c>
      <c r="O84" s="174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</row>
    <row r="85" spans="1:91">
      <c r="A85" s="72"/>
      <c r="B85" s="18" t="s">
        <v>119</v>
      </c>
      <c r="C85" s="18"/>
      <c r="D85" s="18"/>
      <c r="E85" s="18"/>
      <c r="F85" s="18"/>
      <c r="G85" s="18"/>
      <c r="H85" s="18"/>
      <c r="I85" s="1">
        <v>45</v>
      </c>
      <c r="J85" s="1"/>
      <c r="K85" s="18"/>
      <c r="L85" s="18"/>
      <c r="M85" s="18">
        <v>30</v>
      </c>
      <c r="N85" s="18">
        <v>15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91">
      <c r="A86" s="72"/>
      <c r="B86" s="18" t="s">
        <v>120</v>
      </c>
      <c r="C86" s="18"/>
      <c r="D86" s="18"/>
      <c r="E86" s="18"/>
      <c r="F86" s="18"/>
      <c r="G86" s="18"/>
      <c r="H86" s="18"/>
      <c r="I86" s="1">
        <v>92</v>
      </c>
      <c r="J86" s="1"/>
      <c r="K86" s="18"/>
      <c r="L86" s="18"/>
      <c r="M86" s="18">
        <v>60</v>
      </c>
      <c r="N86" s="18">
        <v>30</v>
      </c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91">
      <c r="A87" s="72"/>
      <c r="B87" s="73" t="s">
        <v>121</v>
      </c>
      <c r="C87" s="18"/>
      <c r="D87" s="18"/>
      <c r="E87" s="18"/>
      <c r="F87" s="18"/>
      <c r="G87" s="18"/>
      <c r="H87" s="18"/>
      <c r="I87" s="1">
        <v>180</v>
      </c>
      <c r="J87" s="1"/>
      <c r="K87" s="18"/>
      <c r="L87" s="18"/>
      <c r="M87" s="18">
        <v>120</v>
      </c>
      <c r="N87" s="18">
        <v>60</v>
      </c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91">
      <c r="A88" s="17"/>
      <c r="B88" s="55" t="s">
        <v>122</v>
      </c>
      <c r="C88" s="3"/>
      <c r="D88" s="59"/>
      <c r="E88" s="59"/>
      <c r="F88" s="59"/>
      <c r="G88" s="159"/>
      <c r="H88" s="161">
        <f>J88/I88*100</f>
        <v>51.638689048760988</v>
      </c>
      <c r="I88" s="59">
        <f t="shared" ref="I88:Z88" si="67">I8+I21+I32+I56+I65+I74</f>
        <v>7506</v>
      </c>
      <c r="J88" s="59">
        <f t="shared" si="67"/>
        <v>3876</v>
      </c>
      <c r="K88" s="59">
        <f t="shared" si="67"/>
        <v>1980</v>
      </c>
      <c r="L88" s="59">
        <f t="shared" si="67"/>
        <v>526</v>
      </c>
      <c r="M88" s="59">
        <f t="shared" si="67"/>
        <v>1440</v>
      </c>
      <c r="N88" s="59">
        <f t="shared" si="67"/>
        <v>3560</v>
      </c>
      <c r="O88" s="3">
        <f t="shared" si="67"/>
        <v>30</v>
      </c>
      <c r="P88" s="3">
        <f t="shared" si="67"/>
        <v>30</v>
      </c>
      <c r="Q88" s="3">
        <f t="shared" si="67"/>
        <v>30</v>
      </c>
      <c r="R88" s="3">
        <f t="shared" si="67"/>
        <v>30</v>
      </c>
      <c r="S88" s="3">
        <f t="shared" si="67"/>
        <v>28</v>
      </c>
      <c r="T88" s="3">
        <f t="shared" si="67"/>
        <v>28</v>
      </c>
      <c r="U88" s="3">
        <f t="shared" si="67"/>
        <v>28</v>
      </c>
      <c r="V88" s="3">
        <f t="shared" si="67"/>
        <v>28</v>
      </c>
      <c r="W88" s="3">
        <f t="shared" si="67"/>
        <v>28</v>
      </c>
      <c r="X88" s="3">
        <f t="shared" si="67"/>
        <v>28</v>
      </c>
      <c r="Y88" s="3">
        <f t="shared" si="67"/>
        <v>28</v>
      </c>
      <c r="Z88" s="3">
        <f t="shared" si="67"/>
        <v>28</v>
      </c>
    </row>
    <row r="89" spans="1:91" ht="13.5" thickBot="1">
      <c r="A89" s="68"/>
      <c r="B89" s="56"/>
      <c r="C89" s="3"/>
      <c r="D89" s="5" t="s">
        <v>123</v>
      </c>
      <c r="E89" s="5"/>
      <c r="F89" s="5"/>
      <c r="G89" s="5"/>
      <c r="H89" s="5"/>
      <c r="I89" s="76">
        <f>ROUND(I88/54,1)</f>
        <v>139</v>
      </c>
      <c r="J89" s="76"/>
      <c r="K89" s="76"/>
      <c r="L89" s="76"/>
      <c r="M89" s="2"/>
      <c r="N89" s="76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91">
      <c r="A90" s="21"/>
      <c r="B90" s="22" t="s">
        <v>124</v>
      </c>
      <c r="C90" s="22"/>
      <c r="D90" s="22"/>
      <c r="E90" s="22"/>
      <c r="F90" s="19"/>
      <c r="G90" s="19"/>
      <c r="H90" s="19"/>
      <c r="I90" s="20">
        <f t="shared" ref="I90:N90" si="68">I8+I21+I32+I56+I65+I74</f>
        <v>7506</v>
      </c>
      <c r="J90" s="20">
        <f t="shared" si="68"/>
        <v>3876</v>
      </c>
      <c r="K90" s="20">
        <f t="shared" si="68"/>
        <v>1980</v>
      </c>
      <c r="L90" s="20">
        <f t="shared" si="68"/>
        <v>526</v>
      </c>
      <c r="M90" s="20">
        <f t="shared" si="68"/>
        <v>1440</v>
      </c>
      <c r="N90" s="20">
        <f t="shared" si="68"/>
        <v>3560</v>
      </c>
      <c r="O90" s="20">
        <f t="shared" ref="O90:Z90" si="69">O8+O21+O32+O56+O65</f>
        <v>30</v>
      </c>
      <c r="P90" s="20">
        <f t="shared" si="69"/>
        <v>30</v>
      </c>
      <c r="Q90" s="20">
        <f t="shared" si="69"/>
        <v>30</v>
      </c>
      <c r="R90" s="20">
        <f t="shared" si="69"/>
        <v>30</v>
      </c>
      <c r="S90" s="20">
        <f t="shared" si="69"/>
        <v>28</v>
      </c>
      <c r="T90" s="20">
        <f t="shared" si="69"/>
        <v>28</v>
      </c>
      <c r="U90" s="20">
        <f t="shared" si="69"/>
        <v>28</v>
      </c>
      <c r="V90" s="20">
        <f t="shared" si="69"/>
        <v>28</v>
      </c>
      <c r="W90" s="20">
        <f t="shared" si="69"/>
        <v>21</v>
      </c>
      <c r="X90" s="20">
        <f t="shared" si="69"/>
        <v>25</v>
      </c>
      <c r="Y90" s="20">
        <f t="shared" si="69"/>
        <v>28</v>
      </c>
      <c r="Z90" s="20">
        <f t="shared" si="69"/>
        <v>16</v>
      </c>
      <c r="AB90" s="167">
        <f t="shared" ref="AB90:CM90" si="70">SUM(AB8+AB21+AB32+AB56+AB65+AB74)</f>
        <v>4</v>
      </c>
      <c r="AC90" s="167">
        <f t="shared" si="70"/>
        <v>2</v>
      </c>
      <c r="AD90" s="167">
        <f t="shared" si="70"/>
        <v>5</v>
      </c>
      <c r="AE90" s="167">
        <f t="shared" si="70"/>
        <v>5</v>
      </c>
      <c r="AF90" s="167">
        <f t="shared" si="70"/>
        <v>1</v>
      </c>
      <c r="AG90" s="167">
        <f t="shared" si="70"/>
        <v>2</v>
      </c>
      <c r="AH90" s="167">
        <f t="shared" si="70"/>
        <v>4</v>
      </c>
      <c r="AI90" s="167">
        <f t="shared" si="70"/>
        <v>1</v>
      </c>
      <c r="AJ90" s="167">
        <f t="shared" si="70"/>
        <v>4</v>
      </c>
      <c r="AK90" s="167">
        <f t="shared" si="70"/>
        <v>4</v>
      </c>
      <c r="AL90" s="167">
        <f t="shared" si="70"/>
        <v>1</v>
      </c>
      <c r="AM90" s="167">
        <f t="shared" si="70"/>
        <v>1</v>
      </c>
      <c r="AN90" s="1"/>
      <c r="AO90" s="167">
        <f t="shared" si="70"/>
        <v>5</v>
      </c>
      <c r="AP90" s="167">
        <f t="shared" si="70"/>
        <v>4</v>
      </c>
      <c r="AQ90" s="167">
        <f t="shared" si="70"/>
        <v>4</v>
      </c>
      <c r="AR90" s="167">
        <f t="shared" si="70"/>
        <v>3</v>
      </c>
      <c r="AS90" s="167">
        <f t="shared" si="70"/>
        <v>4</v>
      </c>
      <c r="AT90" s="167">
        <f t="shared" si="70"/>
        <v>6</v>
      </c>
      <c r="AU90" s="167">
        <f t="shared" si="70"/>
        <v>3</v>
      </c>
      <c r="AV90" s="167">
        <f t="shared" si="70"/>
        <v>4</v>
      </c>
      <c r="AW90" s="167">
        <f t="shared" si="70"/>
        <v>4</v>
      </c>
      <c r="AX90" s="167">
        <f t="shared" si="70"/>
        <v>3</v>
      </c>
      <c r="AY90" s="167">
        <f t="shared" si="70"/>
        <v>7</v>
      </c>
      <c r="AZ90" s="167">
        <f t="shared" si="70"/>
        <v>6</v>
      </c>
      <c r="BA90" s="1"/>
      <c r="BB90" s="167">
        <f t="shared" si="70"/>
        <v>0</v>
      </c>
      <c r="BC90" s="167">
        <f t="shared" si="70"/>
        <v>0</v>
      </c>
      <c r="BD90" s="167">
        <f t="shared" si="70"/>
        <v>0</v>
      </c>
      <c r="BE90" s="167">
        <f t="shared" si="70"/>
        <v>0</v>
      </c>
      <c r="BF90" s="167">
        <f t="shared" si="70"/>
        <v>0</v>
      </c>
      <c r="BG90" s="167">
        <f t="shared" si="70"/>
        <v>0</v>
      </c>
      <c r="BH90" s="167">
        <f t="shared" si="70"/>
        <v>1</v>
      </c>
      <c r="BI90" s="167">
        <f t="shared" si="70"/>
        <v>1</v>
      </c>
      <c r="BJ90" s="167">
        <f t="shared" si="70"/>
        <v>1</v>
      </c>
      <c r="BK90" s="167">
        <f t="shared" si="70"/>
        <v>1</v>
      </c>
      <c r="BL90" s="167">
        <f t="shared" si="70"/>
        <v>1</v>
      </c>
      <c r="BM90" s="167">
        <f t="shared" si="70"/>
        <v>1</v>
      </c>
      <c r="BN90" s="1"/>
      <c r="BO90" s="167">
        <f t="shared" si="70"/>
        <v>0</v>
      </c>
      <c r="BP90" s="167">
        <f t="shared" si="70"/>
        <v>0</v>
      </c>
      <c r="BQ90" s="167">
        <f t="shared" si="70"/>
        <v>0</v>
      </c>
      <c r="BR90" s="167">
        <f t="shared" si="70"/>
        <v>1</v>
      </c>
      <c r="BS90" s="167">
        <f t="shared" si="70"/>
        <v>0</v>
      </c>
      <c r="BT90" s="167">
        <f t="shared" si="70"/>
        <v>2</v>
      </c>
      <c r="BU90" s="167">
        <f t="shared" si="70"/>
        <v>1</v>
      </c>
      <c r="BV90" s="167">
        <f t="shared" si="70"/>
        <v>1</v>
      </c>
      <c r="BW90" s="167">
        <f t="shared" si="70"/>
        <v>1</v>
      </c>
      <c r="BX90" s="167">
        <f t="shared" si="70"/>
        <v>1</v>
      </c>
      <c r="BY90" s="167">
        <f t="shared" si="70"/>
        <v>1</v>
      </c>
      <c r="BZ90" s="167">
        <f t="shared" si="70"/>
        <v>1</v>
      </c>
      <c r="CB90" s="167">
        <f t="shared" si="70"/>
        <v>4</v>
      </c>
      <c r="CC90" s="167">
        <f t="shared" si="70"/>
        <v>2</v>
      </c>
      <c r="CD90" s="167">
        <f t="shared" si="70"/>
        <v>8</v>
      </c>
      <c r="CE90" s="167">
        <f t="shared" si="70"/>
        <v>5</v>
      </c>
      <c r="CF90" s="167">
        <f t="shared" si="70"/>
        <v>3</v>
      </c>
      <c r="CG90" s="167">
        <f t="shared" si="70"/>
        <v>0</v>
      </c>
      <c r="CH90" s="167">
        <f t="shared" si="70"/>
        <v>3</v>
      </c>
      <c r="CI90" s="167">
        <f t="shared" si="70"/>
        <v>1</v>
      </c>
      <c r="CJ90" s="167">
        <f t="shared" si="70"/>
        <v>2</v>
      </c>
      <c r="CK90" s="167">
        <f t="shared" si="70"/>
        <v>2</v>
      </c>
      <c r="CL90" s="167">
        <f t="shared" si="70"/>
        <v>0</v>
      </c>
      <c r="CM90" s="167">
        <f t="shared" si="70"/>
        <v>1</v>
      </c>
    </row>
    <row r="91" spans="1:91">
      <c r="A91" s="21"/>
      <c r="B91" s="18" t="s">
        <v>125</v>
      </c>
      <c r="C91" s="1">
        <f>SUM(O91:Z91)</f>
        <v>6</v>
      </c>
      <c r="N91" s="3"/>
      <c r="O91" s="1">
        <f>BB90</f>
        <v>0</v>
      </c>
      <c r="P91" s="1">
        <f t="shared" ref="P91:Z91" si="71">BC90</f>
        <v>0</v>
      </c>
      <c r="Q91" s="1">
        <f t="shared" si="71"/>
        <v>0</v>
      </c>
      <c r="R91" s="1">
        <f t="shared" si="71"/>
        <v>0</v>
      </c>
      <c r="S91" s="1">
        <f t="shared" si="71"/>
        <v>0</v>
      </c>
      <c r="T91" s="1">
        <f t="shared" si="71"/>
        <v>0</v>
      </c>
      <c r="U91" s="1">
        <f t="shared" si="71"/>
        <v>1</v>
      </c>
      <c r="V91" s="1">
        <f t="shared" si="71"/>
        <v>1</v>
      </c>
      <c r="W91" s="1">
        <f t="shared" si="71"/>
        <v>1</v>
      </c>
      <c r="X91" s="1">
        <f t="shared" si="71"/>
        <v>1</v>
      </c>
      <c r="Y91" s="1">
        <f t="shared" si="71"/>
        <v>1</v>
      </c>
      <c r="Z91" s="1">
        <f t="shared" si="71"/>
        <v>1</v>
      </c>
    </row>
    <row r="92" spans="1:91">
      <c r="A92" s="21"/>
      <c r="B92" s="18" t="s">
        <v>126</v>
      </c>
      <c r="C92" s="1">
        <f>SUM(O92:Z92)</f>
        <v>9</v>
      </c>
      <c r="N92" s="3"/>
      <c r="O92" s="1">
        <f>BO90</f>
        <v>0</v>
      </c>
      <c r="P92" s="1">
        <f t="shared" ref="P92:Z92" si="72">BP90</f>
        <v>0</v>
      </c>
      <c r="Q92" s="1">
        <f t="shared" si="72"/>
        <v>0</v>
      </c>
      <c r="R92" s="1">
        <f t="shared" si="72"/>
        <v>1</v>
      </c>
      <c r="S92" s="1">
        <f t="shared" si="72"/>
        <v>0</v>
      </c>
      <c r="T92" s="1">
        <f t="shared" si="72"/>
        <v>2</v>
      </c>
      <c r="U92" s="1">
        <f t="shared" si="72"/>
        <v>1</v>
      </c>
      <c r="V92" s="1">
        <f t="shared" si="72"/>
        <v>1</v>
      </c>
      <c r="W92" s="1">
        <f t="shared" si="72"/>
        <v>1</v>
      </c>
      <c r="X92" s="1">
        <f t="shared" si="72"/>
        <v>1</v>
      </c>
      <c r="Y92" s="1">
        <f t="shared" si="72"/>
        <v>1</v>
      </c>
      <c r="Z92" s="1">
        <f t="shared" si="72"/>
        <v>1</v>
      </c>
    </row>
    <row r="93" spans="1:91">
      <c r="A93" s="21"/>
      <c r="B93" s="18" t="s">
        <v>127</v>
      </c>
      <c r="C93" s="1">
        <f>SUM(O93:Z93)</f>
        <v>31</v>
      </c>
      <c r="N93" s="3"/>
      <c r="O93" s="1">
        <f>CB90</f>
        <v>4</v>
      </c>
      <c r="P93" s="1">
        <f t="shared" ref="P93:Z93" si="73">CC90</f>
        <v>2</v>
      </c>
      <c r="Q93" s="1">
        <f t="shared" si="73"/>
        <v>8</v>
      </c>
      <c r="R93" s="1">
        <f t="shared" si="73"/>
        <v>5</v>
      </c>
      <c r="S93" s="1">
        <f t="shared" si="73"/>
        <v>3</v>
      </c>
      <c r="T93" s="1">
        <f t="shared" si="73"/>
        <v>0</v>
      </c>
      <c r="U93" s="1">
        <f t="shared" si="73"/>
        <v>3</v>
      </c>
      <c r="V93" s="1">
        <f t="shared" si="73"/>
        <v>1</v>
      </c>
      <c r="W93" s="1">
        <f t="shared" si="73"/>
        <v>2</v>
      </c>
      <c r="X93" s="1">
        <f t="shared" si="73"/>
        <v>2</v>
      </c>
      <c r="Y93" s="1">
        <f t="shared" si="73"/>
        <v>0</v>
      </c>
      <c r="Z93" s="1">
        <f t="shared" si="73"/>
        <v>1</v>
      </c>
    </row>
    <row r="94" spans="1:91">
      <c r="A94" s="21"/>
      <c r="B94" s="18" t="s">
        <v>128</v>
      </c>
      <c r="C94" s="1">
        <f>SUM(O94:Z94)</f>
        <v>34</v>
      </c>
      <c r="N94" s="3"/>
      <c r="O94" s="1">
        <f>AB90</f>
        <v>4</v>
      </c>
      <c r="P94" s="1">
        <f t="shared" ref="P94:Z94" si="74">AC90</f>
        <v>2</v>
      </c>
      <c r="Q94" s="1">
        <f t="shared" si="74"/>
        <v>5</v>
      </c>
      <c r="R94" s="1">
        <f t="shared" si="74"/>
        <v>5</v>
      </c>
      <c r="S94" s="1">
        <f t="shared" si="74"/>
        <v>1</v>
      </c>
      <c r="T94" s="1">
        <f t="shared" si="74"/>
        <v>2</v>
      </c>
      <c r="U94" s="1">
        <f t="shared" si="74"/>
        <v>4</v>
      </c>
      <c r="V94" s="1">
        <f t="shared" si="74"/>
        <v>1</v>
      </c>
      <c r="W94" s="1">
        <f t="shared" si="74"/>
        <v>4</v>
      </c>
      <c r="X94" s="1">
        <f t="shared" si="74"/>
        <v>4</v>
      </c>
      <c r="Y94" s="1">
        <f t="shared" si="74"/>
        <v>1</v>
      </c>
      <c r="Z94" s="1">
        <f t="shared" si="74"/>
        <v>1</v>
      </c>
    </row>
    <row r="95" spans="1:91" ht="13.5" thickBot="1">
      <c r="A95" s="27"/>
      <c r="B95" s="28" t="s">
        <v>129</v>
      </c>
      <c r="C95" s="29">
        <f>SUM(O95:Z95)</f>
        <v>53</v>
      </c>
      <c r="D95" s="78" t="s">
        <v>130</v>
      </c>
      <c r="E95" s="30"/>
      <c r="F95" s="30"/>
      <c r="G95" s="30"/>
      <c r="H95" s="30"/>
      <c r="I95" s="30"/>
      <c r="J95" s="30"/>
      <c r="K95" s="30"/>
      <c r="L95" s="30"/>
      <c r="M95" s="30"/>
      <c r="N95" s="31"/>
      <c r="O95" s="29">
        <f>AO90</f>
        <v>5</v>
      </c>
      <c r="P95" s="29">
        <f t="shared" ref="P95:Z95" si="75">AP90</f>
        <v>4</v>
      </c>
      <c r="Q95" s="29">
        <f t="shared" si="75"/>
        <v>4</v>
      </c>
      <c r="R95" s="29">
        <f t="shared" si="75"/>
        <v>3</v>
      </c>
      <c r="S95" s="29">
        <f t="shared" si="75"/>
        <v>4</v>
      </c>
      <c r="T95" s="29">
        <f t="shared" si="75"/>
        <v>6</v>
      </c>
      <c r="U95" s="29">
        <f t="shared" si="75"/>
        <v>3</v>
      </c>
      <c r="V95" s="29">
        <f t="shared" si="75"/>
        <v>4</v>
      </c>
      <c r="W95" s="29">
        <f t="shared" si="75"/>
        <v>4</v>
      </c>
      <c r="X95" s="29">
        <f t="shared" si="75"/>
        <v>3</v>
      </c>
      <c r="Y95" s="29">
        <f t="shared" si="75"/>
        <v>7</v>
      </c>
      <c r="Z95" s="29">
        <f t="shared" si="75"/>
        <v>6</v>
      </c>
    </row>
    <row r="96" spans="1:91">
      <c r="A96" s="49"/>
      <c r="B96" s="25" t="s">
        <v>131</v>
      </c>
      <c r="C96" s="4"/>
      <c r="D96" s="32"/>
      <c r="E96" s="33" t="s">
        <v>132</v>
      </c>
      <c r="F96" s="33"/>
      <c r="G96" s="33"/>
      <c r="H96" s="33"/>
      <c r="I96" s="33"/>
      <c r="J96" s="33"/>
      <c r="K96" s="33"/>
      <c r="L96" s="35"/>
      <c r="M96" s="45" t="s">
        <v>133</v>
      </c>
      <c r="N96" s="45"/>
      <c r="O96" s="45"/>
      <c r="P96" s="45"/>
      <c r="Q96" s="45"/>
      <c r="R96" s="45"/>
      <c r="S96" s="25"/>
      <c r="T96" s="42" t="s">
        <v>134</v>
      </c>
      <c r="U96" s="25" t="s">
        <v>135</v>
      </c>
      <c r="V96" s="25"/>
      <c r="W96" s="25"/>
      <c r="X96" s="25"/>
      <c r="Y96" s="25"/>
      <c r="Z96" s="25"/>
    </row>
    <row r="97" spans="1:26" ht="13.5" thickBot="1">
      <c r="A97" s="51"/>
      <c r="B97" s="50" t="s">
        <v>136</v>
      </c>
      <c r="C97" s="65" t="s">
        <v>134</v>
      </c>
      <c r="D97" s="66" t="s">
        <v>137</v>
      </c>
      <c r="E97" s="34" t="s">
        <v>136</v>
      </c>
      <c r="F97" s="34"/>
      <c r="G97" s="34"/>
      <c r="H97" s="34"/>
      <c r="I97" s="34"/>
      <c r="J97" s="34"/>
      <c r="K97" s="65" t="s">
        <v>134</v>
      </c>
      <c r="L97" s="66" t="s">
        <v>137</v>
      </c>
      <c r="M97" s="46" t="s">
        <v>138</v>
      </c>
      <c r="N97" s="46"/>
      <c r="O97" s="46"/>
      <c r="P97" s="46"/>
      <c r="Q97" s="46"/>
      <c r="R97" s="46"/>
      <c r="S97" s="173"/>
      <c r="T97" s="43"/>
      <c r="U97" s="47" t="s">
        <v>139</v>
      </c>
      <c r="V97" s="47"/>
      <c r="W97" s="47"/>
      <c r="X97" s="47"/>
      <c r="Y97" s="47"/>
      <c r="Z97" s="47"/>
    </row>
    <row r="98" spans="1:26">
      <c r="A98" s="49"/>
      <c r="B98" s="18" t="s">
        <v>119</v>
      </c>
      <c r="C98" s="37">
        <v>4</v>
      </c>
      <c r="D98" s="38">
        <v>1</v>
      </c>
      <c r="E98" s="7" t="s">
        <v>121</v>
      </c>
      <c r="F98" s="7"/>
      <c r="G98" s="7"/>
      <c r="H98" s="7"/>
      <c r="I98" s="7"/>
      <c r="J98" s="7"/>
      <c r="K98" s="7">
        <v>6</v>
      </c>
      <c r="L98" s="36">
        <v>4</v>
      </c>
      <c r="T98" s="41"/>
      <c r="X98" t="s">
        <v>140</v>
      </c>
    </row>
    <row r="99" spans="1:26">
      <c r="A99" s="49"/>
      <c r="B99" s="18" t="s">
        <v>120</v>
      </c>
      <c r="C99" s="37">
        <v>4</v>
      </c>
      <c r="D99" s="38">
        <v>2</v>
      </c>
      <c r="E99" s="7" t="s">
        <v>7</v>
      </c>
      <c r="F99" s="7"/>
      <c r="G99" s="7"/>
      <c r="H99" s="7"/>
      <c r="I99" s="7"/>
      <c r="J99" s="7"/>
      <c r="K99" s="37" t="s">
        <v>7</v>
      </c>
      <c r="L99" s="60" t="s">
        <v>7</v>
      </c>
      <c r="M99" s="4" t="s">
        <v>7</v>
      </c>
      <c r="N99" s="4"/>
      <c r="O99" s="4"/>
      <c r="P99" s="4"/>
      <c r="Q99" s="4"/>
      <c r="R99" s="4"/>
      <c r="S99" s="4"/>
      <c r="T99" s="48" t="s">
        <v>7</v>
      </c>
      <c r="U99" s="4" t="s">
        <v>141</v>
      </c>
      <c r="V99" s="4"/>
      <c r="W99" s="4"/>
      <c r="X99" s="4"/>
      <c r="Y99" s="4"/>
      <c r="Z99" s="4"/>
    </row>
    <row r="100" spans="1:26" ht="13.5" thickBot="1">
      <c r="A100" s="27"/>
      <c r="B100" s="28" t="s">
        <v>232</v>
      </c>
      <c r="C100" s="39">
        <v>2</v>
      </c>
      <c r="D100" s="40">
        <v>3</v>
      </c>
      <c r="E100" s="34" t="s">
        <v>7</v>
      </c>
      <c r="F100" s="34"/>
      <c r="G100" s="34"/>
      <c r="H100" s="34"/>
      <c r="I100" s="34"/>
      <c r="J100" s="34"/>
      <c r="K100" s="39" t="s">
        <v>7</v>
      </c>
      <c r="L100" s="44"/>
      <c r="M100" s="47"/>
      <c r="N100" s="47"/>
      <c r="O100" s="47"/>
      <c r="P100" s="47"/>
      <c r="Q100" s="47"/>
      <c r="R100" s="47"/>
      <c r="S100" s="47"/>
      <c r="T100" s="44"/>
      <c r="U100" s="47" t="s">
        <v>142</v>
      </c>
      <c r="V100" s="47"/>
      <c r="W100" s="47"/>
      <c r="X100" s="47"/>
      <c r="Y100" s="47"/>
      <c r="Z100" s="47"/>
    </row>
    <row r="102" spans="1:26">
      <c r="B102" s="25" t="s">
        <v>143</v>
      </c>
      <c r="C102" t="s">
        <v>144</v>
      </c>
    </row>
    <row r="103" spans="1:26">
      <c r="D103" s="57" t="s">
        <v>230</v>
      </c>
    </row>
    <row r="104" spans="1:26">
      <c r="C104" t="s">
        <v>145</v>
      </c>
    </row>
    <row r="105" spans="1:26">
      <c r="D105" s="57" t="s">
        <v>231</v>
      </c>
    </row>
    <row r="107" spans="1:26">
      <c r="B107" s="4" t="s">
        <v>236</v>
      </c>
      <c r="C107" s="4"/>
      <c r="D107" s="4"/>
      <c r="E107" s="4"/>
      <c r="F107" s="4"/>
      <c r="G107" s="4"/>
      <c r="H107" s="4"/>
      <c r="L107" t="s">
        <v>237</v>
      </c>
    </row>
    <row r="109" spans="1:26">
      <c r="B109" s="4" t="s">
        <v>146</v>
      </c>
      <c r="C109" s="4"/>
      <c r="D109" s="4"/>
      <c r="L109" t="s">
        <v>147</v>
      </c>
    </row>
    <row r="111" spans="1:26">
      <c r="B111" s="4" t="s">
        <v>148</v>
      </c>
      <c r="C111" s="4"/>
      <c r="D111" s="4"/>
      <c r="E111" s="4"/>
      <c r="F111" s="4"/>
      <c r="G111" s="4"/>
      <c r="H111" s="4"/>
      <c r="L111" t="s">
        <v>220</v>
      </c>
    </row>
  </sheetData>
  <mergeCells count="4">
    <mergeCell ref="O5:Z5"/>
    <mergeCell ref="C2:G2"/>
    <mergeCell ref="H3:H6"/>
    <mergeCell ref="H2:N2"/>
  </mergeCells>
  <phoneticPr fontId="0" type="noConversion"/>
  <printOptions horizontalCentered="1"/>
  <pageMargins left="0" right="0" top="0.59055118110236227" bottom="0" header="0.51181102362204722" footer="0.51181102362204722"/>
  <pageSetup paperSize="9" scale="3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/>
  <sheetData/>
  <phoneticPr fontId="3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5</vt:i4>
      </vt:variant>
    </vt:vector>
  </HeadingPairs>
  <TitlesOfParts>
    <vt:vector size="11" baseType="lpstr">
      <vt:lpstr>K_PGS_01 (3)</vt:lpstr>
      <vt:lpstr>K_PGS_03</vt:lpstr>
      <vt:lpstr>K_plan</vt:lpstr>
      <vt:lpstr>RUP</vt:lpstr>
      <vt:lpstr>RUPpgs03_з триместрами</vt:lpstr>
      <vt:lpstr>Аркуш1</vt:lpstr>
      <vt:lpstr>RUP!Заголовки_для_друку</vt:lpstr>
      <vt:lpstr>'K_PGS_01 (3)'!Область_друку</vt:lpstr>
      <vt:lpstr>K_PGS_03!Область_друку</vt:lpstr>
      <vt:lpstr>K_plan!Область_друку</vt:lpstr>
      <vt:lpstr>RUP!Область_друку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Галя</cp:lastModifiedBy>
  <cp:lastPrinted>2025-01-12T14:37:53Z</cp:lastPrinted>
  <dcterms:created xsi:type="dcterms:W3CDTF">1999-02-26T10:19:35Z</dcterms:created>
  <dcterms:modified xsi:type="dcterms:W3CDTF">2025-01-15T20:44:18Z</dcterms:modified>
</cp:coreProperties>
</file>